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<sst xmlns="http://schemas.openxmlformats.org/spreadsheetml/2006/main" count="240" uniqueCount="126">
  <si>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</si>
  <si>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</si>
  <si>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</si>
  <si>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</si>
  <si>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</si>
  <si>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</si>
  <si>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</si>
  <si>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</si>
  <si>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</si>
  <si>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</si>
  <si>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</si>
  <si>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</si>
  <si>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</si>
  <si>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</si>
  <si>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</si>
  <si>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</si>
  <si>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</si>
  <si>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</si>
  <si>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</si>
  <si>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</si>
  <si>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</si>
  <si>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</si>
  <si>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</si>
  <si>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</si>
  <si>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</si>
  <si>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</si>
  <si>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</si>
  <si>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</si>
  <si>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</si>
  <si>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</si>
  <si>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</si>
  <si>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</si>
  <si>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</si>
  <si>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</si>
  <si>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</si>
  <si>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</si>
  <si>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</si>
  <si>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</si>
  <si>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</si>
  <si>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</si>
  <si>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</si>
  <si>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</si>
  <si>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</si>
  <si>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</si>
  <si>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</si>
  <si>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</si>
  <si>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</si>
  <si>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</si>
  <si>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</si>
  <si>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</si>
  <si>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</si>
  <si>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</si>
  <si>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</si>
  <si>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</si>
  <si>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</si>
  <si>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</si>
  <si>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</si>
  <si>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</si>
  <si>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</si>
  <si>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</si>
  <si>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</si>
  <si>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</si>
  <si>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</si>
  <si>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</si>
  <si>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</si>
  <si>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</si>
  <si>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</si>
  <si>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</si>
  <si>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</si>
  <si>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</si>
  <si>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</si>
  <si>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</si>
  <si>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</si>
  <si>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</si>
  <si>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</si>
  <si>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</si>
  <si>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</si>
  <si>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</si>
  <si>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</si>
  <si>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</si>
  <si>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</si>
  <si>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</si>
  <si>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</si>
  <si>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</si>
  <si>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</si>
  <si>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</si>
  <si>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</si>
  <si>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</si>
  <si>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</si>
  <si>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</si>
  <si>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</si>
  <si>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</si>
  <si>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</si>
  <si>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</si>
  <si>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</si>
  <si>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</si>
  <si>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</si>
  <si>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</si>
  <si>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</si>
  <si>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</si>
  <si>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</si>
  <si>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</si>
  <si>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</si>
  <si>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</si>
  <si>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</si>
  <si>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</si>
  <si>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</si>
  <si>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</si>
  <si>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</si>
  <si>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</si>
  <si>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</si>
  <si>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</si>
  <si>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</si>
  <si>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</si>
  <si>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</si>
  <si>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</si>
  <si>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</si>
  <si>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</si>
  <si>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</si>
  <si>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</si>
  <si>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</si>
  <si>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</si>
  <si>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</si>
  <si>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の下水道事業は現在５事業を経営中であり、旧３町ごとに異なっていた料金体系を平成２３年度に従量制に統一し、その後３か年の経過措置期間を設け現在に至っています。１か月２０㎥当り換算の家庭料金が現在4,104円と全国平均でも相当高額な下水道料金体制となっており、この高料金徴収であっても、基準外繰入金を充当しなければ赤字経営の状況です。　　　　　　　　　　　　　　　　　　　　　　　　　　　　　　　　　　　　　　　　　　　　　　　　　　   　　　水洗化率が平成２８年度末で92.38％に到達したものの、施設使用率が50％を割込んでいる現状において、全施設的に老朽対策コストが増加する事から、今後も安定した環境保全水処理対策を維持して行くためには、より最適な処理方法及び適正規模運営を検討・実施して行く必要があります。　　　　　　　　　　　　　　　　　　　　　　　　　　　　　　　加えて「広域連携]等による施設の維持管理や収納業務等の共同化等により効率的・低コスト運営が図れる取組が必要と考えます。</t>
    <rPh sb="46" eb="48">
      <t>ジュウリョウ</t>
    </rPh>
    <rPh sb="48" eb="49">
      <t>セイ</t>
    </rPh>
    <rPh sb="105" eb="107">
      <t>ゼンコク</t>
    </rPh>
    <rPh sb="107" eb="109">
      <t>ヘイキン</t>
    </rPh>
    <rPh sb="113" eb="115">
      <t>コウガク</t>
    </rPh>
    <rPh sb="116" eb="118">
      <t>ゲスイ</t>
    </rPh>
    <rPh sb="118" eb="119">
      <t>ドウ</t>
    </rPh>
    <rPh sb="119" eb="121">
      <t>リョウキン</t>
    </rPh>
    <rPh sb="121" eb="123">
      <t>タイセイ</t>
    </rPh>
    <rPh sb="132" eb="135">
      <t>コウリョウキン</t>
    </rPh>
    <rPh sb="135" eb="137">
      <t>チョウシュウ</t>
    </rPh>
    <rPh sb="295" eb="297">
      <t>コンゴ</t>
    </rPh>
    <rPh sb="344" eb="346">
      <t>ジッシ</t>
    </rPh>
    <rPh sb="389" eb="390">
      <t>クワ</t>
    </rPh>
    <rPh sb="402" eb="404">
      <t>シセツ</t>
    </rPh>
    <rPh sb="410" eb="412">
      <t>シュウノウ</t>
    </rPh>
    <rPh sb="412" eb="415">
      <t>ギョウムトウ</t>
    </rPh>
    <rPh sb="416" eb="419">
      <t>キョウドウカ</t>
    </rPh>
    <rPh sb="419" eb="420">
      <t>トウ</t>
    </rPh>
    <rPh sb="423" eb="426">
      <t>コウリツテキ</t>
    </rPh>
    <rPh sb="427" eb="428">
      <t>テイ</t>
    </rPh>
    <rPh sb="431" eb="433">
      <t>ウンエイ</t>
    </rPh>
    <phoneticPr fontId="4"/>
  </si>
  <si>
    <t>平成２８年３月末現在処理施設は４地区在り、うち供用開始後２０年以上経過が２施設、１５年以上が２施設です。　　　　　　　　　　　　　　　　　　　このため処理施設等の修繕費が年々増加てきており、維持管理コストの削減は大きな課題となっています。　　　　　　　　　　　　　　　　　　　　　今後においては、施設の長寿命化対策としての省力型機器等の導入や可能な範囲での機器等の休止等について、専門家の意見も聞き調査研究し、維持管理費の一層の削減を図ります。　　　　　　　　　　　　　　　　　　　　　　　　　　　また農業集落排水施設も含めた統廃合の適否化等も併せて検討し、効率的かつ持続可能な経営が図れるよう事業間を越えた再構築に取組む必要があります。</t>
    <rPh sb="75" eb="77">
      <t>ショリ</t>
    </rPh>
    <rPh sb="77" eb="79">
      <t>シセツ</t>
    </rPh>
    <rPh sb="148" eb="150">
      <t>シセツ</t>
    </rPh>
    <phoneticPr fontId="4"/>
  </si>
  <si>
    <t>本町における下水処理事業が５事業ある中で、本特環公共下水事業は農集排水事業と同じく、全体の約1/3の処理人口規模となっており、平成２８年度末の現在排水区域内人口は前年比▲1.67％減の4,643人の現状です。　　　　　　　　　　　　　　　　　　　　　　　　　　　　　　　　　　　　①「収益的収支比率」は、平成２８年度43.34％と前年比▲3.44％低下しました。これは前年度より総収益も総費用とも減少したものの、収支バランスを配慮の上、最低限の一般会計繰入金としたため総収益の減額幅が大きかったためです。　　　　　　　　　　　　　　　　　　　　　　　　　　　　　　　　　　　　　　　　　④「企業債残高対事業規模比率」は、本町の平成２８年度一般会計負担を控除した比率では2,972.91％ですが、２８年度において「分流式汚水資本費」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が69.87％（前年度比3.65％上昇）ですが、本町は92.97％（前年度比57.44％上昇）となりました。これは使用料の増収等によるものではなく、④「企業債残高対事業規模比率」の見直しと同様、汚水処理費に係る企業債元利償還金を分流式下水道経費に振り替えたため回収率が上昇したものです。　　　　　　　　　　　　　　　　　　　　　　　　　　　                                                    　　　　　　　　　　　　　　　　　⑥「汚水処理原価」も、⑤「経費回収率」と同様に、汚水処理費に係る企業債元利償還金を分流式下水道経費に振り替えたため分子が小さくなり、平成２８年度の類似団体平均値234.96円に対し本町は5.88円増の240.84円と差が修正されました。　　　　　　　　　　　　　　　　　　　　　　　　　　　　　　　　　　　　　　　　　　　　　　　　　　　　　　　　ただし、本年の数値上の改善も依然として一般会計繰出金だのみであり、根本的な収入安定対策を講じていく必要があります。</t>
    <rPh sb="174" eb="176">
      <t>テイカ</t>
    </rPh>
    <rPh sb="184" eb="187">
      <t>ゼンネンド</t>
    </rPh>
    <rPh sb="189" eb="192">
      <t>ソウシュウエキ</t>
    </rPh>
    <rPh sb="198" eb="200">
      <t>ゲンショウ</t>
    </rPh>
    <rPh sb="206" eb="208">
      <t>シュウシ</t>
    </rPh>
    <rPh sb="213" eb="215">
      <t>ハイリョ</t>
    </rPh>
    <rPh sb="216" eb="217">
      <t>ウエ</t>
    </rPh>
    <rPh sb="218" eb="221">
      <t>サイテイゲン</t>
    </rPh>
    <rPh sb="222" eb="224">
      <t>イッパン</t>
    </rPh>
    <rPh sb="224" eb="226">
      <t>カイケイ</t>
    </rPh>
    <rPh sb="226" eb="228">
      <t>クリイレ</t>
    </rPh>
    <rPh sb="228" eb="229">
      <t>キン</t>
    </rPh>
    <rPh sb="234" eb="237">
      <t>ソウシュウエキ</t>
    </rPh>
    <rPh sb="238" eb="241">
      <t>ゲンガクハバ</t>
    </rPh>
    <rPh sb="242" eb="243">
      <t>オオ</t>
    </rPh>
    <rPh sb="298" eb="300">
      <t>ザンダカ</t>
    </rPh>
    <rPh sb="300" eb="301">
      <t>タイ</t>
    </rPh>
    <rPh sb="515" eb="516">
      <t>マエ</t>
    </rPh>
    <rPh sb="524" eb="526">
      <t>ジョウショウ</t>
    </rPh>
    <rPh sb="568" eb="570">
      <t>ゾウシュウ</t>
    </rPh>
    <rPh sb="570" eb="571">
      <t>トウ</t>
    </rPh>
    <rPh sb="759" eb="761">
      <t>ケイヒ</t>
    </rPh>
    <rPh sb="761" eb="763">
      <t>カイシュウ</t>
    </rPh>
    <rPh sb="763" eb="764">
      <t>リツ</t>
    </rPh>
    <rPh sb="766" eb="768">
      <t>ドウヨウ</t>
    </rPh>
    <rPh sb="803" eb="805">
      <t>ブンシ</t>
    </rPh>
    <rPh sb="806" eb="807">
      <t>チイ</t>
    </rPh>
    <rPh sb="812" eb="814">
      <t>ヘイセイ</t>
    </rPh>
    <rPh sb="816" eb="818">
      <t>ネンド</t>
    </rPh>
    <rPh sb="819" eb="821">
      <t>ルイジ</t>
    </rPh>
    <rPh sb="821" eb="823">
      <t>ダンタイ</t>
    </rPh>
    <rPh sb="823" eb="825">
      <t>ヘイキン</t>
    </rPh>
    <rPh sb="825" eb="826">
      <t>チ</t>
    </rPh>
    <rPh sb="832" eb="833">
      <t>エン</t>
    </rPh>
    <rPh sb="834" eb="835">
      <t>タイ</t>
    </rPh>
    <rPh sb="836" eb="837">
      <t>ホン</t>
    </rPh>
    <rPh sb="837" eb="838">
      <t>チョウ</t>
    </rPh>
    <rPh sb="843" eb="844">
      <t>エン</t>
    </rPh>
    <rPh sb="844" eb="845">
      <t>ゾウ</t>
    </rPh>
    <rPh sb="852" eb="853">
      <t>エン</t>
    </rPh>
    <rPh sb="854" eb="855">
      <t>サ</t>
    </rPh>
    <rPh sb="856" eb="858">
      <t>シュウセイ</t>
    </rPh>
    <rPh sb="924" eb="926">
      <t>ホンネン</t>
    </rPh>
    <rPh sb="927" eb="929">
      <t>スウチ</t>
    </rPh>
    <rPh sb="929" eb="930">
      <t>ジョウ</t>
    </rPh>
    <rPh sb="931" eb="933">
      <t>カイゼン</t>
    </rPh>
    <rPh sb="934" eb="936">
      <t>イゼン</t>
    </rPh>
    <rPh sb="939" eb="941">
      <t>イッパン</t>
    </rPh>
    <rPh sb="941" eb="943">
      <t>カイケイ</t>
    </rPh>
    <rPh sb="943" eb="945">
      <t>クリダ</t>
    </rPh>
    <rPh sb="945" eb="946">
      <t>キン</t>
    </rPh>
    <rPh sb="953" eb="956">
      <t>コンポンテキ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</si>
</sst>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021328"/>
        <c:axId val="12302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23021328"/>
        <c:axId val="123021720"/>
      </c:lineChart>
      <c:dateAx>
        <c:axId val="123021328"/>
        <c:scaling>
          <c:orientation val="minMax"/>
        </c:scaling>
        <c:delete val="1"/>
        <c:axPos val="b"/>
        <c:numFmt formatCode="ge" sourceLinked="1"/>
        <c:majorTickMark val="none"/>
        <c:minorTickMark val="none"/>
        <c:tickLblPos val="none"/>
        <c:crossAx val="123021720"/>
        <c:crosses val="autoZero"/>
        <c:auto val="1"/>
        <c:lblOffset val="100"/>
        <c:baseTimeUnit val="years"/>
      </c:dateAx>
      <c:valAx>
        <c:axId val="12302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34.270000000000003</c:v>
                </c:pt>
                <c:pt idx="1">
                  <c:v>34.130000000000003</c:v>
                </c:pt>
                <c:pt idx="2">
                  <c:v>33.53</c:v>
                </c:pt>
                <c:pt idx="3">
                  <c:v>33.36</c:v>
                </c:pt>
                <c:pt idx="4">
                  <c:v>33.53</c:v>
                </c:pt>
              </c:numCache>
            </c:numRef>
          </c:val>
        </c:ser>
        <c:dLbls>
          <c:showLegendKey val="0"/>
          <c:showVal val="0"/>
          <c:showCatName val="0"/>
          <c:showSerName val="0"/>
          <c:showPercent val="0"/>
          <c:showBubbleSize val="0"/>
        </c:dLbls>
        <c:gapWidth val="150"/>
        <c:axId val="249681808"/>
        <c:axId val="25011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49681808"/>
        <c:axId val="250118152"/>
      </c:lineChart>
      <c:dateAx>
        <c:axId val="249681808"/>
        <c:scaling>
          <c:orientation val="minMax"/>
        </c:scaling>
        <c:delete val="1"/>
        <c:axPos val="b"/>
        <c:numFmt formatCode="ge" sourceLinked="1"/>
        <c:majorTickMark val="none"/>
        <c:minorTickMark val="none"/>
        <c:tickLblPos val="none"/>
        <c:crossAx val="250118152"/>
        <c:crosses val="autoZero"/>
        <c:auto val="1"/>
        <c:lblOffset val="100"/>
        <c:baseTimeUnit val="years"/>
      </c:dateAx>
      <c:valAx>
        <c:axId val="2501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90.66</c:v>
                </c:pt>
                <c:pt idx="1">
                  <c:v>91.14</c:v>
                </c:pt>
                <c:pt idx="2">
                  <c:v>91.77</c:v>
                </c:pt>
                <c:pt idx="3">
                  <c:v>92.33</c:v>
                </c:pt>
                <c:pt idx="4">
                  <c:v>92.38</c:v>
                </c:pt>
              </c:numCache>
            </c:numRef>
          </c:val>
        </c:ser>
        <c:dLbls>
          <c:showLegendKey val="0"/>
          <c:showVal val="0"/>
          <c:showCatName val="0"/>
          <c:showSerName val="0"/>
          <c:showPercent val="0"/>
          <c:showBubbleSize val="0"/>
        </c:dLbls>
        <c:gapWidth val="150"/>
        <c:axId val="250119328"/>
        <c:axId val="25011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50119328"/>
        <c:axId val="250119720"/>
      </c:lineChart>
      <c:dateAx>
        <c:axId val="250119328"/>
        <c:scaling>
          <c:orientation val="minMax"/>
        </c:scaling>
        <c:delete val="1"/>
        <c:axPos val="b"/>
        <c:numFmt formatCode="ge" sourceLinked="1"/>
        <c:majorTickMark val="none"/>
        <c:minorTickMark val="none"/>
        <c:tickLblPos val="none"/>
        <c:crossAx val="250119720"/>
        <c:crosses val="autoZero"/>
        <c:auto val="1"/>
        <c:lblOffset val="100"/>
        <c:baseTimeUnit val="years"/>
      </c:dateAx>
      <c:valAx>
        <c:axId val="25011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44.47</c:v>
                </c:pt>
                <c:pt idx="1">
                  <c:v>43.33</c:v>
                </c:pt>
                <c:pt idx="2">
                  <c:v>46.29</c:v>
                </c:pt>
                <c:pt idx="3">
                  <c:v>46.78</c:v>
                </c:pt>
                <c:pt idx="4">
                  <c:v>43.34</c:v>
                </c:pt>
              </c:numCache>
            </c:numRef>
          </c:val>
        </c:ser>
        <c:dLbls>
          <c:showLegendKey val="0"/>
          <c:showVal val="0"/>
          <c:showCatName val="0"/>
          <c:showSerName val="0"/>
          <c:showPercent val="0"/>
          <c:showBubbleSize val="0"/>
        </c:dLbls>
        <c:gapWidth val="150"/>
        <c:axId val="123022896"/>
        <c:axId val="12302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22896"/>
        <c:axId val="123023288"/>
      </c:lineChart>
      <c:dateAx>
        <c:axId val="123022896"/>
        <c:scaling>
          <c:orientation val="minMax"/>
        </c:scaling>
        <c:delete val="1"/>
        <c:axPos val="b"/>
        <c:numFmt formatCode="ge" sourceLinked="1"/>
        <c:majorTickMark val="none"/>
        <c:minorTickMark val="none"/>
        <c:tickLblPos val="none"/>
        <c:crossAx val="123023288"/>
        <c:crosses val="autoZero"/>
        <c:auto val="1"/>
        <c:lblOffset val="100"/>
        <c:baseTimeUnit val="years"/>
      </c:dateAx>
      <c:valAx>
        <c:axId val="12302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24464"/>
        <c:axId val="12302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24464"/>
        <c:axId val="123024856"/>
      </c:lineChart>
      <c:dateAx>
        <c:axId val="123024464"/>
        <c:scaling>
          <c:orientation val="minMax"/>
        </c:scaling>
        <c:delete val="1"/>
        <c:axPos val="b"/>
        <c:numFmt formatCode="ge" sourceLinked="1"/>
        <c:majorTickMark val="none"/>
        <c:minorTickMark val="none"/>
        <c:tickLblPos val="none"/>
        <c:crossAx val="123024856"/>
        <c:crosses val="autoZero"/>
        <c:auto val="1"/>
        <c:lblOffset val="100"/>
        <c:baseTimeUnit val="years"/>
      </c:dateAx>
      <c:valAx>
        <c:axId val="12302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26032"/>
        <c:axId val="12302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26032"/>
        <c:axId val="123026424"/>
      </c:lineChart>
      <c:dateAx>
        <c:axId val="123026032"/>
        <c:scaling>
          <c:orientation val="minMax"/>
        </c:scaling>
        <c:delete val="1"/>
        <c:axPos val="b"/>
        <c:numFmt formatCode="ge" sourceLinked="1"/>
        <c:majorTickMark val="none"/>
        <c:minorTickMark val="none"/>
        <c:tickLblPos val="none"/>
        <c:crossAx val="123026424"/>
        <c:crosses val="autoZero"/>
        <c:auto val="1"/>
        <c:lblOffset val="100"/>
        <c:baseTimeUnit val="years"/>
      </c:dateAx>
      <c:valAx>
        <c:axId val="12302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27600"/>
        <c:axId val="24967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27600"/>
        <c:axId val="249674360"/>
      </c:lineChart>
      <c:dateAx>
        <c:axId val="123027600"/>
        <c:scaling>
          <c:orientation val="minMax"/>
        </c:scaling>
        <c:delete val="1"/>
        <c:axPos val="b"/>
        <c:numFmt formatCode="ge" sourceLinked="1"/>
        <c:majorTickMark val="none"/>
        <c:minorTickMark val="none"/>
        <c:tickLblPos val="none"/>
        <c:crossAx val="249674360"/>
        <c:crosses val="autoZero"/>
        <c:auto val="1"/>
        <c:lblOffset val="100"/>
        <c:baseTimeUnit val="years"/>
      </c:dateAx>
      <c:valAx>
        <c:axId val="24967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675536"/>
        <c:axId val="24967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675536"/>
        <c:axId val="249675928"/>
      </c:lineChart>
      <c:dateAx>
        <c:axId val="249675536"/>
        <c:scaling>
          <c:orientation val="minMax"/>
        </c:scaling>
        <c:delete val="1"/>
        <c:axPos val="b"/>
        <c:numFmt formatCode="ge" sourceLinked="1"/>
        <c:majorTickMark val="none"/>
        <c:minorTickMark val="none"/>
        <c:tickLblPos val="none"/>
        <c:crossAx val="249675928"/>
        <c:crosses val="autoZero"/>
        <c:auto val="1"/>
        <c:lblOffset val="100"/>
        <c:baseTimeUnit val="years"/>
      </c:dateAx>
      <c:valAx>
        <c:axId val="24967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2775.94</c:v>
                </c:pt>
                <c:pt idx="1">
                  <c:v>2600.88</c:v>
                </c:pt>
                <c:pt idx="2">
                  <c:v>2524.6</c:v>
                </c:pt>
                <c:pt idx="3">
                  <c:v>2062.91</c:v>
                </c:pt>
                <c:pt idx="4" formatCode="#,##0.00;&quot;△&quot;#,##0.00">
                  <c:v>0</c:v>
                </c:pt>
              </c:numCache>
            </c:numRef>
          </c:val>
        </c:ser>
        <c:dLbls>
          <c:showLegendKey val="0"/>
          <c:showVal val="0"/>
          <c:showCatName val="0"/>
          <c:showSerName val="0"/>
          <c:showPercent val="0"/>
          <c:showBubbleSize val="0"/>
        </c:dLbls>
        <c:gapWidth val="150"/>
        <c:axId val="249677104"/>
        <c:axId val="24967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49677104"/>
        <c:axId val="249677496"/>
      </c:lineChart>
      <c:dateAx>
        <c:axId val="249677104"/>
        <c:scaling>
          <c:orientation val="minMax"/>
        </c:scaling>
        <c:delete val="1"/>
        <c:axPos val="b"/>
        <c:numFmt formatCode="ge" sourceLinked="1"/>
        <c:majorTickMark val="none"/>
        <c:minorTickMark val="none"/>
        <c:tickLblPos val="none"/>
        <c:crossAx val="249677496"/>
        <c:crosses val="autoZero"/>
        <c:auto val="1"/>
        <c:lblOffset val="100"/>
        <c:baseTimeUnit val="years"/>
      </c:dateAx>
      <c:valAx>
        <c:axId val="2496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35.35</c:v>
                </c:pt>
                <c:pt idx="1">
                  <c:v>37.869999999999997</c:v>
                </c:pt>
                <c:pt idx="2">
                  <c:v>35.85</c:v>
                </c:pt>
                <c:pt idx="3">
                  <c:v>35.53</c:v>
                </c:pt>
                <c:pt idx="4">
                  <c:v>92.97</c:v>
                </c:pt>
              </c:numCache>
            </c:numRef>
          </c:val>
        </c:ser>
        <c:dLbls>
          <c:showLegendKey val="0"/>
          <c:showVal val="0"/>
          <c:showCatName val="0"/>
          <c:showSerName val="0"/>
          <c:showPercent val="0"/>
          <c:showBubbleSize val="0"/>
        </c:dLbls>
        <c:gapWidth val="150"/>
        <c:axId val="249678672"/>
        <c:axId val="24967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49678672"/>
        <c:axId val="249679064"/>
      </c:lineChart>
      <c:dateAx>
        <c:axId val="249678672"/>
        <c:scaling>
          <c:orientation val="minMax"/>
        </c:scaling>
        <c:delete val="1"/>
        <c:axPos val="b"/>
        <c:numFmt formatCode="ge" sourceLinked="1"/>
        <c:majorTickMark val="none"/>
        <c:minorTickMark val="none"/>
        <c:tickLblPos val="none"/>
        <c:crossAx val="249679064"/>
        <c:crosses val="autoZero"/>
        <c:auto val="1"/>
        <c:lblOffset val="100"/>
        <c:baseTimeUnit val="years"/>
      </c:dateAx>
      <c:valAx>
        <c:axId val="24967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537.59</c:v>
                </c:pt>
                <c:pt idx="1">
                  <c:v>532.88</c:v>
                </c:pt>
                <c:pt idx="2">
                  <c:v>592.73</c:v>
                </c:pt>
                <c:pt idx="3">
                  <c:v>618.91</c:v>
                </c:pt>
                <c:pt idx="4">
                  <c:v>240.84</c:v>
                </c:pt>
              </c:numCache>
            </c:numRef>
          </c:val>
        </c:ser>
        <c:dLbls>
          <c:showLegendKey val="0"/>
          <c:showVal val="0"/>
          <c:showCatName val="0"/>
          <c:showSerName val="0"/>
          <c:showPercent val="0"/>
          <c:showBubbleSize val="0"/>
        </c:dLbls>
        <c:gapWidth val="150"/>
        <c:axId val="249680240"/>
        <c:axId val="24968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49680240"/>
        <c:axId val="249680632"/>
      </c:lineChart>
      <c:dateAx>
        <c:axId val="249680240"/>
        <c:scaling>
          <c:orientation val="minMax"/>
        </c:scaling>
        <c:delete val="1"/>
        <c:axPos val="b"/>
        <c:numFmt formatCode="ge" sourceLinked="1"/>
        <c:majorTickMark val="none"/>
        <c:minorTickMark val="none"/>
        <c:tickLblPos val="none"/>
        <c:crossAx val="249680632"/>
        <c:crosses val="autoZero"/>
        <c:auto val="1"/>
        <c:lblOffset val="100"/>
        <c:baseTimeUnit val="years"/>
      </c:dateAx>
      <c:valAx>
        <c:axId val="2496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8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14903</v>
      </c>
      <c r="AM8" s="50"/>
      <c r="AN8" s="50"/>
      <c r="AO8" s="50"/>
      <c r="AP8" s="50"/>
      <c r="AQ8" s="50"/>
      <c r="AR8" s="50"/>
      <c r="AS8" s="50"/>
      <c r="AT8" s="45">
        <f>データ!T6</f>
        <v>303.08999999999997</v>
      </c>
      <c r="AU8" s="45"/>
      <c r="AV8" s="45"/>
      <c r="AW8" s="45"/>
      <c r="AX8" s="45"/>
      <c r="AY8" s="45"/>
      <c r="AZ8" s="45"/>
      <c r="BA8" s="45"/>
      <c r="BB8" s="45">
        <f>データ!U6</f>
        <v>49.17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31.39</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4643</v>
      </c>
      <c r="AM10" s="50"/>
      <c r="AN10" s="50"/>
      <c r="AO10" s="50"/>
      <c r="AP10" s="50"/>
      <c r="AQ10" s="50"/>
      <c r="AR10" s="50"/>
      <c r="AS10" s="50"/>
      <c r="AT10" s="45">
        <f>データ!W6</f>
        <v>2.44</v>
      </c>
      <c r="AU10" s="45"/>
      <c r="AV10" s="45"/>
      <c r="AW10" s="45"/>
      <c r="AX10" s="45"/>
      <c r="AY10" s="45"/>
      <c r="AZ10" s="45"/>
      <c r="BA10" s="45"/>
      <c r="BB10" s="45">
        <f>データ!X6</f>
        <v>1902.87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264075</v>
      </c>
      <c r="D6" s="33">
        <f t="shared" si="3"/>
        <v>47</v>
      </c>
      <c r="E6" s="33">
        <f t="shared" si="3"/>
        <v>17</v>
      </c>
      <c r="F6" s="33">
        <f t="shared" si="3"/>
        <v>4</v>
      </c>
      <c r="G6" s="33">
        <f t="shared" si="3"/>
        <v>0</v>
      </c>
      <c r="H6" s="33" t="str">
        <f t="shared" si="3"/>
        <v>京都府　京丹波町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31.39</v>
      </c>
      <c r="Q6" s="34">
        <f t="shared" si="3"/>
        <v>100</v>
      </c>
      <c r="R6" s="34">
        <f t="shared" si="3"/>
        <v>4104</v>
      </c>
      <c r="S6" s="34">
        <f t="shared" si="3"/>
        <v>14903</v>
      </c>
      <c r="T6" s="34">
        <f t="shared" si="3"/>
        <v>303.08999999999997</v>
      </c>
      <c r="U6" s="34">
        <f t="shared" si="3"/>
        <v>49.17</v>
      </c>
      <c r="V6" s="34">
        <f t="shared" si="3"/>
        <v>4643</v>
      </c>
      <c r="W6" s="34">
        <f t="shared" si="3"/>
        <v>2.44</v>
      </c>
      <c r="X6" s="34">
        <f t="shared" si="3"/>
        <v>1902.87</v>
      </c>
      <c r="Y6" s="35">
        <f>IF(Y7="",NA(),Y7)</f>
        <v>44.47</v>
      </c>
      <c r="Z6" s="35">
        <f t="shared" ref="Z6:AH6" si="4">IF(Z7="",NA(),Z7)</f>
        <v>43.33</v>
      </c>
      <c r="AA6" s="35">
        <f t="shared" si="4"/>
        <v>46.29</v>
      </c>
      <c r="AB6" s="35">
        <f t="shared" si="4"/>
        <v>46.78</v>
      </c>
      <c r="AC6" s="35">
        <f t="shared" si="4"/>
        <v>43.34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2775.94</v>
      </c>
      <c r="BG6" s="35">
        <f t="shared" ref="BG6:BO6" si="7">IF(BG7="",NA(),BG7)</f>
        <v>2600.88</v>
      </c>
      <c r="BH6" s="35">
        <f t="shared" si="7"/>
        <v>2524.6</v>
      </c>
      <c r="BI6" s="35">
        <f t="shared" si="7"/>
        <v>2062.91</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35.35</v>
      </c>
      <c r="BR6" s="35">
        <f t="shared" ref="BR6:BZ6" si="8">IF(BR7="",NA(),BR7)</f>
        <v>37.869999999999997</v>
      </c>
      <c r="BS6" s="35">
        <f t="shared" si="8"/>
        <v>35.85</v>
      </c>
      <c r="BT6" s="35">
        <f t="shared" si="8"/>
        <v>35.53</v>
      </c>
      <c r="BU6" s="35">
        <f t="shared" si="8"/>
        <v>92.97</v>
      </c>
      <c r="BV6" s="35">
        <f t="shared" si="8"/>
        <v>62.83</v>
      </c>
      <c r="BW6" s="35">
        <f t="shared" si="8"/>
        <v>64.63</v>
      </c>
      <c r="BX6" s="35">
        <f t="shared" si="8"/>
        <v>66.56</v>
      </c>
      <c r="BY6" s="35">
        <f t="shared" si="8"/>
        <v>66.22</v>
      </c>
      <c r="BZ6" s="35">
        <f t="shared" si="8"/>
        <v>69.87</v>
      </c>
      <c r="CA6" s="34" t="str">
        <f>IF(CA7="","",IF(CA7="-","【-】","【"&amp;SUBSTITUTE(TEXT(CA7,"#,##0.00"),"-","△")&amp;"】"))</f>
        <v>【69.80】</v>
      </c>
      <c r="CB6" s="35">
        <f>IF(CB7="",NA(),CB7)</f>
        <v>537.59</v>
      </c>
      <c r="CC6" s="35">
        <f t="shared" ref="CC6:CK6" si="9">IF(CC7="",NA(),CC7)</f>
        <v>532.88</v>
      </c>
      <c r="CD6" s="35">
        <f t="shared" si="9"/>
        <v>592.73</v>
      </c>
      <c r="CE6" s="35">
        <f t="shared" si="9"/>
        <v>618.91</v>
      </c>
      <c r="CF6" s="35">
        <f t="shared" si="9"/>
        <v>240.84</v>
      </c>
      <c r="CG6" s="35">
        <f t="shared" si="9"/>
        <v>250.43</v>
      </c>
      <c r="CH6" s="35">
        <f t="shared" si="9"/>
        <v>245.75</v>
      </c>
      <c r="CI6" s="35">
        <f t="shared" si="9"/>
        <v>244.29</v>
      </c>
      <c r="CJ6" s="35">
        <f t="shared" si="9"/>
        <v>246.72</v>
      </c>
      <c r="CK6" s="35">
        <f t="shared" si="9"/>
        <v>234.96</v>
      </c>
      <c r="CL6" s="34" t="str">
        <f>IF(CL7="","",IF(CL7="-","【-】","【"&amp;SUBSTITUTE(TEXT(CL7,"#,##0.00"),"-","△")&amp;"】"))</f>
        <v>【232.54】</v>
      </c>
      <c r="CM6" s="35">
        <f>IF(CM7="",NA(),CM7)</f>
        <v>34.270000000000003</v>
      </c>
      <c r="CN6" s="35">
        <f t="shared" ref="CN6:CV6" si="10">IF(CN7="",NA(),CN7)</f>
        <v>34.130000000000003</v>
      </c>
      <c r="CO6" s="35">
        <f t="shared" si="10"/>
        <v>33.53</v>
      </c>
      <c r="CP6" s="35">
        <f t="shared" si="10"/>
        <v>33.36</v>
      </c>
      <c r="CQ6" s="35">
        <f t="shared" si="10"/>
        <v>33.53</v>
      </c>
      <c r="CR6" s="35">
        <f t="shared" si="10"/>
        <v>42.31</v>
      </c>
      <c r="CS6" s="35">
        <f t="shared" si="10"/>
        <v>43.65</v>
      </c>
      <c r="CT6" s="35">
        <f t="shared" si="10"/>
        <v>43.58</v>
      </c>
      <c r="CU6" s="35">
        <f t="shared" si="10"/>
        <v>41.35</v>
      </c>
      <c r="CV6" s="35">
        <f t="shared" si="10"/>
        <v>42.9</v>
      </c>
      <c r="CW6" s="34" t="str">
        <f>IF(CW7="","",IF(CW7="-","【-】","【"&amp;SUBSTITUTE(TEXT(CW7,"#,##0.00"),"-","△")&amp;"】"))</f>
        <v>【42.17】</v>
      </c>
      <c r="CX6" s="35">
        <f>IF(CX7="",NA(),CX7)</f>
        <v>90.66</v>
      </c>
      <c r="CY6" s="35">
        <f t="shared" ref="CY6:DG6" si="11">IF(CY7="",NA(),CY7)</f>
        <v>91.14</v>
      </c>
      <c r="CZ6" s="35">
        <f t="shared" si="11"/>
        <v>91.77</v>
      </c>
      <c r="DA6" s="35">
        <f t="shared" si="11"/>
        <v>92.33</v>
      </c>
      <c r="DB6" s="35">
        <f t="shared" si="11"/>
        <v>92.38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264075</v>
      </c>
      <c r="D7" s="37">
        <v>47</v>
      </c>
      <c r="E7" s="37">
        <v>17</v>
      </c>
      <c r="F7" s="37">
        <v>4</v>
      </c>
      <c r="G7" s="37">
        <v>0</v>
      </c>
      <c r="H7" s="37" t="s">
        <v>110</v>
      </c>
      <c r="I7" s="37" t="s">
        <v>111</v>
      </c>
      <c r="J7" s="37" t="s">
        <v>112</v>
      </c>
      <c r="K7" s="37" t="s">
        <v>113</v>
      </c>
      <c r="L7" s="37" t="s">
        <v>114</v>
      </c>
      <c r="M7" s="37"/>
      <c r="N7" s="38" t="s">
        <v>115</v>
      </c>
      <c r="O7" s="38" t="s">
        <v>116</v>
      </c>
      <c r="P7" s="38">
        <v>31.39</v>
      </c>
      <c r="Q7" s="38">
        <v>100</v>
      </c>
      <c r="R7" s="38">
        <v>4104</v>
      </c>
      <c r="S7" s="38">
        <v>14903</v>
      </c>
      <c r="T7" s="38">
        <v>303.08999999999997</v>
      </c>
      <c r="U7" s="38">
        <v>49.17</v>
      </c>
      <c r="V7" s="38">
        <v>4643</v>
      </c>
      <c r="W7" s="38">
        <v>2.44</v>
      </c>
      <c r="X7" s="38">
        <v>1902.87</v>
      </c>
      <c r="Y7" s="38">
        <v>44.47</v>
      </c>
      <c r="Z7" s="38">
        <v>43.33</v>
      </c>
      <c r="AA7" s="38">
        <v>46.29</v>
      </c>
      <c r="AB7" s="38">
        <v>46.78</v>
      </c>
      <c r="AC7" s="38">
        <v>43.34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2775.94</v>
      </c>
      <c r="BG7" s="38">
        <v>2600.88</v>
      </c>
      <c r="BH7" s="38">
        <v>2524.6</v>
      </c>
      <c r="BI7" s="38">
        <v>2062.91</v>
      </c>
      <c r="BJ7" s="38">
        <v>0</v>
      </c>
      <c r="BK7" s="38">
        <v>1622.51</v>
      </c>
      <c r="BL7" s="38">
        <v>1569.13</v>
      </c>
      <c r="BM7" s="38">
        <v>1436</v>
      </c>
      <c r="BN7" s="38">
        <v>1434.89</v>
      </c>
      <c r="BO7" s="38">
        <v>1298.9100000000001</v>
      </c>
      <c r="BP7" s="38">
        <v>1348.09</v>
      </c>
      <c r="BQ7" s="38">
        <v>35.35</v>
      </c>
      <c r="BR7" s="38">
        <v>37.869999999999997</v>
      </c>
      <c r="BS7" s="38">
        <v>35.85</v>
      </c>
      <c r="BT7" s="38">
        <v>35.53</v>
      </c>
      <c r="BU7" s="38">
        <v>92.97</v>
      </c>
      <c r="BV7" s="38">
        <v>62.83</v>
      </c>
      <c r="BW7" s="38">
        <v>64.63</v>
      </c>
      <c r="BX7" s="38">
        <v>66.56</v>
      </c>
      <c r="BY7" s="38">
        <v>66.22</v>
      </c>
      <c r="BZ7" s="38">
        <v>69.87</v>
      </c>
      <c r="CA7" s="38">
        <v>69.8</v>
      </c>
      <c r="CB7" s="38">
        <v>537.59</v>
      </c>
      <c r="CC7" s="38">
        <v>532.88</v>
      </c>
      <c r="CD7" s="38">
        <v>592.73</v>
      </c>
      <c r="CE7" s="38">
        <v>618.91</v>
      </c>
      <c r="CF7" s="38">
        <v>240.84</v>
      </c>
      <c r="CG7" s="38">
        <v>250.43</v>
      </c>
      <c r="CH7" s="38">
        <v>245.75</v>
      </c>
      <c r="CI7" s="38">
        <v>244.29</v>
      </c>
      <c r="CJ7" s="38">
        <v>246.72</v>
      </c>
      <c r="CK7" s="38">
        <v>234.96</v>
      </c>
      <c r="CL7" s="38">
        <v>232.54</v>
      </c>
      <c r="CM7" s="38">
        <v>34.270000000000003</v>
      </c>
      <c r="CN7" s="38">
        <v>34.130000000000003</v>
      </c>
      <c r="CO7" s="38">
        <v>33.53</v>
      </c>
      <c r="CP7" s="38">
        <v>33.36</v>
      </c>
      <c r="CQ7" s="38">
        <v>33.53</v>
      </c>
      <c r="CR7" s="38">
        <v>42.31</v>
      </c>
      <c r="CS7" s="38">
        <v>43.65</v>
      </c>
      <c r="CT7" s="38">
        <v>43.58</v>
      </c>
      <c r="CU7" s="38">
        <v>41.35</v>
      </c>
      <c r="CV7" s="38">
        <v>42.9</v>
      </c>
      <c r="CW7" s="38">
        <v>42.17</v>
      </c>
      <c r="CX7" s="38">
        <v>90.66</v>
      </c>
      <c r="CY7" s="38">
        <v>91.14</v>
      </c>
      <c r="CZ7" s="38">
        <v>91.77</v>
      </c>
      <c r="DA7" s="38">
        <v>92.33</v>
      </c>
      <c r="DB7" s="38">
        <v>92.38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京丹波町</cp:lastModifiedBy>
  <cp:lastPrinted>2018-02-09T09:06:38Z</cp:lastPrinted>
  <dcterms:created xsi:type="dcterms:W3CDTF">2018-02-08T02:53:07Z</dcterms:created>
  <dcterms:modified xsi:type="dcterms:W3CDTF">2018-02-15T04:46:29Z</dcterms:modified>
</cp:coreProperties>
</file>