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lfs\DATA\10上下水道\01下水道\00下水道一般\02特別会計\07決算に関する書類\R1年度\R1経営比較分析表\"/>
    </mc:Choice>
  </mc:AlternateContent>
  <workbookProtection workbookAlgorithmName="SHA-512" workbookHashValue="DDXDhb9ir5R9lkfoTrtuVC8szwalgxgCravDJGBfF1pKd642DL4aoRAAdYTyYNNoHrUGz0S4j9sOkXR8St2szg==" workbookSaltValue="YQJhFzaV8SoQcblNC3VM4Q==" workbookSpinCount="100000" lockStructure="1"/>
  <bookViews>
    <workbookView xWindow="0" yWindow="0" windowWidth="15360" windowHeight="7635"/>
  </bookViews>
  <sheets>
    <sheet name="法非適用_下水道事業" sheetId="4" r:id="rId1"/>
    <sheet name="データ" sheetId="5" state="hidden"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<sst xmlns="http://schemas.openxmlformats.org/spreadsheetml/2006/main" count="236" uniqueCount="120">
  <si>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</si>
  <si>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</si>
  <si>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</si>
  <si>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</si>
  <si>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</si>
  <si>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</si>
  <si>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</si>
  <si>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</si>
  <si>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</si>
  <si>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</si>
  <si>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</si>
  <si>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</si>
  <si>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</si>
  <si>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</si>
  <si>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</si>
  <si>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</si>
  <si>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</si>
  <si>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</si>
  <si>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</si>
  <si>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</si>
  <si>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</si>
  <si>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</si>
  <si>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</si>
  <si>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</si>
  <si>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</si>
  <si>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</si>
  <si>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</si>
  <si>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</si>
  <si>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</si>
  <si>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</si>
  <si>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</si>
  <si>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</si>
  <si>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</si>
  <si>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</si>
  <si>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</si>
  <si>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</si>
  <si>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</si>
  <si>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</si>
  <si>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</si>
  <si>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</si>
  <si>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</si>
  <si>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</si>
  <si>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</si>
  <si>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</si>
  <si>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</si>
  <si>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</si>
  <si>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</si>
  <si>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</si>
  <si>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</si>
  <si>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</si>
  <si>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</si>
  <si>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</si>
  <si>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</si>
  <si>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</si>
  <si>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</si>
  <si>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</si>
  <si>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</si>
  <si>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</si>
  <si>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</si>
  <si>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</si>
  <si>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</si>
  <si>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</si>
  <si>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</si>
  <si>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</si>
  <si>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</si>
  <si>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</si>
  <si>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</si>
  <si>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</si>
  <si>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</si>
  <si>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</si>
  <si>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</si>
  <si>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</si>
  <si>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</si>
  <si>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</si>
  <si>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</si>
  <si>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</si>
  <si>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</si>
  <si>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</si>
  <si>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</si>
  <si>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</si>
  <si>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</si>
  <si>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</si>
  <si>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</si>
  <si>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</si>
  <si>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</si>
  <si>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</si>
  <si>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</si>
  <si>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</si>
  <si>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</si>
  <si>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</si>
  <si>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</si>
  <si>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</si>
  <si>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</si>
  <si>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</si>
  <si>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</si>
  <si>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</si>
  <si>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</si>
  <si>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</si>
  <si>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</si>
  <si>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</si>
  <si>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</si>
  <si>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</si>
  <si>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</si>
  <si>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</si>
  <si>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</si>
  <si>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</si>
  <si>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</si>
  <si>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</si>
  <si>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</si>
  <si>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</si>
  <si>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</si>
  <si>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</si>
  <si>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</si>
  <si>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</si>
  <si>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</si>
  <si>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</si>
  <si>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</si>
  <si>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③管渠改善率
　最も早い供用開始から27年であり、耐用年数を経過しておらず、現時点では管渠の更新・老朽化対策は必要ないが、今後発生する管渠老朽化に備え対策を検討する必要がある。</t>
    <phoneticPr fontId="4"/>
  </si>
  <si>
    <t>　本町の下水道使用料は、全国平均よりも相当高額な料金体系となっているが、一般会計から基準外の繰入をしなければ赤字となるような経営状況である。
　供用開始後25年以上経過している処理区もあり、処理施設（設備を含む）の老朽化対策コストが増加しており、今後の管渠更新も見据え、安定した経営を持続するため、より最適な処理方法及び適正規模運営を検討・実施していく必要がある。</t>
    <rPh sb="80" eb="82">
      <t>イジョウ</t>
    </rPh>
    <phoneticPr fontId="4"/>
  </si>
  <si>
    <t>①収益的収支比率
　総収益は、一般会計からの繰入金に依存し例年並みの収益で100％に満たない状況である。繰入金を削減出来るよう経費削減等に取り組む必要がある。
④企業債残高対事業規模比率
　平成28年度から営業収益で賄えない企業債償還金全額を基準内繰入（分流式下水道等）に改めたことから0％となっている。
⑤経費回収率
　使用料が高く全国平均及び類似団体平均よりも回収率は高い。昨年度と比較すると改善しているものの、使用料で汚水処理費を賄えておらず、一般会計からの繰入金で賄っている。
⑥汚水処理原価
　令和元年度は年間有収水量が減ったものの修繕費が減り汚水処理費が減額となったため、類似団体と比較すると約25円高くなっているが、昨年度より少し下がった。
⑦施設利用率
　水洗化率が92.3%であるにもかかわらず、施設利用率が31.74%と低くなっている。これは、計画の時点より人口が減少していることが一因と考えられる。
⑧水洗化率
　全国平均及び類似団体平均より水洗化率は高くなっている。今後も未接続家庭への啓発活動に取り組む必要がある。</t>
    <rPh sb="67" eb="68">
      <t>トウ</t>
    </rPh>
    <rPh sb="69" eb="70">
      <t>ト</t>
    </rPh>
    <rPh sb="71" eb="72">
      <t>ク</t>
    </rPh>
    <rPh sb="252" eb="254">
      <t>レイワ</t>
    </rPh>
    <rPh sb="254" eb="255">
      <t>ガン</t>
    </rPh>
    <rPh sb="273" eb="274">
      <t>ヒ</t>
    </rPh>
    <rPh sb="432" eb="435">
      <t>スイセンカ</t>
    </rPh>
    <rPh sb="435" eb="436">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</si>
</sst>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6D-4E2B-8D94-CEDE531E62F2}"/>
            </c:ext>
          </c:extLst>
        </c:ser>
        <c:dLbls>
          <c:showLegendKey val="0"/>
          <c:showVal val="0"/>
          <c:showCatName val="0"/>
          <c:showSerName val="0"/>
          <c:showPercent val="0"/>
          <c:showBubbleSize val="0"/>
        </c:dLbls>
        <c:gapWidth val="150"/>
        <c:axId val="477777984"/>
        <c:axId val="47779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816D-4E2B-8D94-CEDE531E62F2}"/>
            </c:ext>
          </c:extLst>
        </c:ser>
        <c:dLbls>
          <c:showLegendKey val="0"/>
          <c:showVal val="0"/>
          <c:showCatName val="0"/>
          <c:showSerName val="0"/>
          <c:showPercent val="0"/>
          <c:showBubbleSize val="0"/>
        </c:dLbls>
        <c:marker val="1"/>
        <c:smooth val="0"/>
        <c:axId val="477777984"/>
        <c:axId val="477790136"/>
      </c:lineChart>
      <c:dateAx>
        <c:axId val="477777984"/>
        <c:scaling>
          <c:orientation val="minMax"/>
        </c:scaling>
        <c:delete val="1"/>
        <c:axPos val="b"/>
        <c:numFmt formatCode="&quot;H&quot;yy" sourceLinked="1"/>
        <c:majorTickMark val="none"/>
        <c:minorTickMark val="none"/>
        <c:tickLblPos val="none"/>
        <c:crossAx val="477790136"/>
        <c:crosses val="autoZero"/>
        <c:auto val="1"/>
        <c:lblOffset val="100"/>
        <c:baseTimeUnit val="years"/>
      </c:dateAx>
      <c:valAx>
        <c:axId val="47779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46.78</c:v>
                </c:pt>
                <c:pt idx="1">
                  <c:v>43.34</c:v>
                </c:pt>
                <c:pt idx="2">
                  <c:v>78.53</c:v>
                </c:pt>
                <c:pt idx="3">
                  <c:v>76.59</c:v>
                </c:pt>
                <c:pt idx="4">
                  <c:v>77.58</c:v>
                </c:pt>
              </c:numCache>
            </c:numRef>
          </c:val>
          <c:extLst xmlns:c16r2="http://schemas.microsoft.com/office/drawing/2015/06/chart">
            <c:ext xmlns:c16="http://schemas.microsoft.com/office/drawing/2014/chart" uri="{C3380CC4-5D6E-409C-BE32-E72D297353CC}">
              <c16:uniqueId val="{00000000-4DB0-434B-873A-AFD48A94BED9}"/>
            </c:ext>
          </c:extLst>
        </c:ser>
        <c:dLbls>
          <c:showLegendKey val="0"/>
          <c:showVal val="0"/>
          <c:showCatName val="0"/>
          <c:showSerName val="0"/>
          <c:showPercent val="0"/>
          <c:showBubbleSize val="0"/>
        </c:dLbls>
        <c:gapWidth val="150"/>
        <c:axId val="477782296"/>
        <c:axId val="47778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B0-434B-873A-AFD48A94BED9}"/>
            </c:ext>
          </c:extLst>
        </c:ser>
        <c:dLbls>
          <c:showLegendKey val="0"/>
          <c:showVal val="0"/>
          <c:showCatName val="0"/>
          <c:showSerName val="0"/>
          <c:showPercent val="0"/>
          <c:showBubbleSize val="0"/>
        </c:dLbls>
        <c:marker val="1"/>
        <c:smooth val="0"/>
        <c:axId val="477782296"/>
        <c:axId val="477783080"/>
      </c:lineChart>
      <c:dateAx>
        <c:axId val="477782296"/>
        <c:scaling>
          <c:orientation val="minMax"/>
        </c:scaling>
        <c:delete val="1"/>
        <c:axPos val="b"/>
        <c:numFmt formatCode="&quot;H&quot;yy" sourceLinked="1"/>
        <c:majorTickMark val="none"/>
        <c:minorTickMark val="none"/>
        <c:tickLblPos val="none"/>
        <c:crossAx val="477783080"/>
        <c:crosses val="autoZero"/>
        <c:auto val="1"/>
        <c:lblOffset val="100"/>
        <c:baseTimeUnit val="years"/>
      </c:dateAx>
      <c:valAx>
        <c:axId val="4777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8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EC-4DB3-BE9F-6784882BEC90}"/>
            </c:ext>
          </c:extLst>
        </c:ser>
        <c:dLbls>
          <c:showLegendKey val="0"/>
          <c:showVal val="0"/>
          <c:showCatName val="0"/>
          <c:showSerName val="0"/>
          <c:showPercent val="0"/>
          <c:showBubbleSize val="0"/>
        </c:dLbls>
        <c:gapWidth val="150"/>
        <c:axId val="477779160"/>
        <c:axId val="47778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C-4DB3-BE9F-6784882BEC90}"/>
            </c:ext>
          </c:extLst>
        </c:ser>
        <c:dLbls>
          <c:showLegendKey val="0"/>
          <c:showVal val="0"/>
          <c:showCatName val="0"/>
          <c:showSerName val="0"/>
          <c:showPercent val="0"/>
          <c:showBubbleSize val="0"/>
        </c:dLbls>
        <c:marker val="1"/>
        <c:smooth val="0"/>
        <c:axId val="477779160"/>
        <c:axId val="477786216"/>
      </c:lineChart>
      <c:dateAx>
        <c:axId val="477779160"/>
        <c:scaling>
          <c:orientation val="minMax"/>
        </c:scaling>
        <c:delete val="1"/>
        <c:axPos val="b"/>
        <c:numFmt formatCode="&quot;H&quot;yy" sourceLinked="1"/>
        <c:majorTickMark val="none"/>
        <c:minorTickMark val="none"/>
        <c:tickLblPos val="none"/>
        <c:crossAx val="477786216"/>
        <c:crosses val="autoZero"/>
        <c:auto val="1"/>
        <c:lblOffset val="100"/>
        <c:baseTimeUnit val="years"/>
      </c:dateAx>
      <c:valAx>
        <c:axId val="4777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B8-4190-B5A6-8900EC61C0C2}"/>
            </c:ext>
          </c:extLst>
        </c:ser>
        <c:dLbls>
          <c:showLegendKey val="0"/>
          <c:showVal val="0"/>
          <c:showCatName val="0"/>
          <c:showSerName val="0"/>
          <c:showPercent val="0"/>
          <c:showBubbleSize val="0"/>
        </c:dLbls>
        <c:gapWidth val="150"/>
        <c:axId val="477785824"/>
        <c:axId val="47777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B8-4190-B5A6-8900EC61C0C2}"/>
            </c:ext>
          </c:extLst>
        </c:ser>
        <c:dLbls>
          <c:showLegendKey val="0"/>
          <c:showVal val="0"/>
          <c:showCatName val="0"/>
          <c:showSerName val="0"/>
          <c:showPercent val="0"/>
          <c:showBubbleSize val="0"/>
        </c:dLbls>
        <c:marker val="1"/>
        <c:smooth val="0"/>
        <c:axId val="477785824"/>
        <c:axId val="477779944"/>
      </c:lineChart>
      <c:dateAx>
        <c:axId val="477785824"/>
        <c:scaling>
          <c:orientation val="minMax"/>
        </c:scaling>
        <c:delete val="1"/>
        <c:axPos val="b"/>
        <c:numFmt formatCode="&quot;H&quot;yy" sourceLinked="1"/>
        <c:majorTickMark val="none"/>
        <c:minorTickMark val="none"/>
        <c:tickLblPos val="none"/>
        <c:crossAx val="477779944"/>
        <c:crosses val="autoZero"/>
        <c:auto val="1"/>
        <c:lblOffset val="100"/>
        <c:baseTimeUnit val="years"/>
      </c:dateAx>
      <c:valAx>
        <c:axId val="47777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F8-4E08-AF64-36442F781FAD}"/>
            </c:ext>
          </c:extLst>
        </c:ser>
        <c:dLbls>
          <c:showLegendKey val="0"/>
          <c:showVal val="0"/>
          <c:showCatName val="0"/>
          <c:showSerName val="0"/>
          <c:showPercent val="0"/>
          <c:showBubbleSize val="0"/>
        </c:dLbls>
        <c:gapWidth val="150"/>
        <c:axId val="477786608"/>
        <c:axId val="4777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F8-4E08-AF64-36442F781FAD}"/>
            </c:ext>
          </c:extLst>
        </c:ser>
        <c:dLbls>
          <c:showLegendKey val="0"/>
          <c:showVal val="0"/>
          <c:showCatName val="0"/>
          <c:showSerName val="0"/>
          <c:showPercent val="0"/>
          <c:showBubbleSize val="0"/>
        </c:dLbls>
        <c:marker val="1"/>
        <c:smooth val="0"/>
        <c:axId val="477786608"/>
        <c:axId val="477781120"/>
      </c:lineChart>
      <c:dateAx>
        <c:axId val="477786608"/>
        <c:scaling>
          <c:orientation val="minMax"/>
        </c:scaling>
        <c:delete val="1"/>
        <c:axPos val="b"/>
        <c:numFmt formatCode="&quot;H&quot;yy" sourceLinked="1"/>
        <c:majorTickMark val="none"/>
        <c:minorTickMark val="none"/>
        <c:tickLblPos val="none"/>
        <c:crossAx val="477781120"/>
        <c:crosses val="autoZero"/>
        <c:auto val="1"/>
        <c:lblOffset val="100"/>
        <c:baseTimeUnit val="years"/>
      </c:dateAx>
      <c:valAx>
        <c:axId val="4777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8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7F-4CEE-8F20-2FFB85C2D47B}"/>
            </c:ext>
          </c:extLst>
        </c:ser>
        <c:dLbls>
          <c:showLegendKey val="0"/>
          <c:showVal val="0"/>
          <c:showCatName val="0"/>
          <c:showSerName val="0"/>
          <c:showPercent val="0"/>
          <c:showBubbleSize val="0"/>
        </c:dLbls>
        <c:gapWidth val="150"/>
        <c:axId val="477788176"/>
        <c:axId val="47778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7F-4CEE-8F20-2FFB85C2D47B}"/>
            </c:ext>
          </c:extLst>
        </c:ser>
        <c:dLbls>
          <c:showLegendKey val="0"/>
          <c:showVal val="0"/>
          <c:showCatName val="0"/>
          <c:showSerName val="0"/>
          <c:showPercent val="0"/>
          <c:showBubbleSize val="0"/>
        </c:dLbls>
        <c:marker val="1"/>
        <c:smooth val="0"/>
        <c:axId val="477788176"/>
        <c:axId val="477781512"/>
      </c:lineChart>
      <c:dateAx>
        <c:axId val="477788176"/>
        <c:scaling>
          <c:orientation val="minMax"/>
        </c:scaling>
        <c:delete val="1"/>
        <c:axPos val="b"/>
        <c:numFmt formatCode="&quot;H&quot;yy" sourceLinked="1"/>
        <c:majorTickMark val="none"/>
        <c:minorTickMark val="none"/>
        <c:tickLblPos val="none"/>
        <c:crossAx val="477781512"/>
        <c:crosses val="autoZero"/>
        <c:auto val="1"/>
        <c:lblOffset val="100"/>
        <c:baseTimeUnit val="years"/>
      </c:dateAx>
      <c:valAx>
        <c:axId val="47778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8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2062.91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D9-427B-BC09-4DC1F131A291}"/>
            </c:ext>
          </c:extLst>
        </c:ser>
        <c:dLbls>
          <c:showLegendKey val="0"/>
          <c:showVal val="0"/>
          <c:showCatName val="0"/>
          <c:showSerName val="0"/>
          <c:showPercent val="0"/>
          <c:showBubbleSize val="0"/>
        </c:dLbls>
        <c:gapWidth val="150"/>
        <c:axId val="477788960"/>
        <c:axId val="47779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CCD9-427B-BC09-4DC1F131A291}"/>
            </c:ext>
          </c:extLst>
        </c:ser>
        <c:dLbls>
          <c:showLegendKey val="0"/>
          <c:showVal val="0"/>
          <c:showCatName val="0"/>
          <c:showSerName val="0"/>
          <c:showPercent val="0"/>
          <c:showBubbleSize val="0"/>
        </c:dLbls>
        <c:marker val="1"/>
        <c:smooth val="0"/>
        <c:axId val="477788960"/>
        <c:axId val="477791312"/>
      </c:lineChart>
      <c:dateAx>
        <c:axId val="477788960"/>
        <c:scaling>
          <c:orientation val="minMax"/>
        </c:scaling>
        <c:delete val="1"/>
        <c:axPos val="b"/>
        <c:numFmt formatCode="&quot;H&quot;yy" sourceLinked="1"/>
        <c:majorTickMark val="none"/>
        <c:minorTickMark val="none"/>
        <c:tickLblPos val="none"/>
        <c:crossAx val="477791312"/>
        <c:crosses val="autoZero"/>
        <c:auto val="1"/>
        <c:lblOffset val="100"/>
        <c:baseTimeUnit val="years"/>
      </c:dateAx>
      <c:valAx>
        <c:axId val="4777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35.53</c:v>
                </c:pt>
                <c:pt idx="1">
                  <c:v>92.97</c:v>
                </c:pt>
                <c:pt idx="2">
                  <c:v>97.4</c:v>
                </c:pt>
                <c:pt idx="3">
                  <c:v>86.88</c:v>
                </c:pt>
                <c:pt idx="4">
                  <c:v>90.16</c:v>
                </c:pt>
              </c:numCache>
            </c:numRef>
          </c:val>
          <c:extLst xmlns:c16r2="http://schemas.microsoft.com/office/drawing/2015/06/chart">
            <c:ext xmlns:c16="http://schemas.microsoft.com/office/drawing/2014/chart" uri="{C3380CC4-5D6E-409C-BE32-E72D297353CC}">
              <c16:uniqueId val="{00000000-EAE2-43E7-80A9-9CFD89CDEBA8}"/>
            </c:ext>
          </c:extLst>
        </c:ser>
        <c:dLbls>
          <c:showLegendKey val="0"/>
          <c:showVal val="0"/>
          <c:showCatName val="0"/>
          <c:showSerName val="0"/>
          <c:showPercent val="0"/>
          <c:showBubbleSize val="0"/>
        </c:dLbls>
        <c:gapWidth val="150"/>
        <c:axId val="477809344"/>
        <c:axId val="47780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EAE2-43E7-80A9-9CFD89CDEBA8}"/>
            </c:ext>
          </c:extLst>
        </c:ser>
        <c:dLbls>
          <c:showLegendKey val="0"/>
          <c:showVal val="0"/>
          <c:showCatName val="0"/>
          <c:showSerName val="0"/>
          <c:showPercent val="0"/>
          <c:showBubbleSize val="0"/>
        </c:dLbls>
        <c:marker val="1"/>
        <c:smooth val="0"/>
        <c:axId val="477809344"/>
        <c:axId val="477805816"/>
      </c:lineChart>
      <c:dateAx>
        <c:axId val="477809344"/>
        <c:scaling>
          <c:orientation val="minMax"/>
        </c:scaling>
        <c:delete val="1"/>
        <c:axPos val="b"/>
        <c:numFmt formatCode="&quot;H&quot;yy" sourceLinked="1"/>
        <c:majorTickMark val="none"/>
        <c:minorTickMark val="none"/>
        <c:tickLblPos val="none"/>
        <c:crossAx val="477805816"/>
        <c:crosses val="autoZero"/>
        <c:auto val="1"/>
        <c:lblOffset val="100"/>
        <c:baseTimeUnit val="years"/>
      </c:dateAx>
      <c:valAx>
        <c:axId val="47780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618.91</c:v>
                </c:pt>
                <c:pt idx="1">
                  <c:v>240.84</c:v>
                </c:pt>
                <c:pt idx="2">
                  <c:v>231.31</c:v>
                </c:pt>
                <c:pt idx="3">
                  <c:v>259.8</c:v>
                </c:pt>
                <c:pt idx="4">
                  <c:v>252.82</c:v>
                </c:pt>
              </c:numCache>
            </c:numRef>
          </c:val>
          <c:extLst xmlns:c16r2="http://schemas.microsoft.com/office/drawing/2015/06/chart">
            <c:ext xmlns:c16="http://schemas.microsoft.com/office/drawing/2014/chart" uri="{C3380CC4-5D6E-409C-BE32-E72D297353CC}">
              <c16:uniqueId val="{00000000-7803-44F1-9A17-B4506D3F3467}"/>
            </c:ext>
          </c:extLst>
        </c:ser>
        <c:dLbls>
          <c:showLegendKey val="0"/>
          <c:showVal val="0"/>
          <c:showCatName val="0"/>
          <c:showSerName val="0"/>
          <c:showPercent val="0"/>
          <c:showBubbleSize val="0"/>
        </c:dLbls>
        <c:gapWidth val="150"/>
        <c:axId val="477809736"/>
        <c:axId val="47780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7803-44F1-9A17-B4506D3F3467}"/>
            </c:ext>
          </c:extLst>
        </c:ser>
        <c:dLbls>
          <c:showLegendKey val="0"/>
          <c:showVal val="0"/>
          <c:showCatName val="0"/>
          <c:showSerName val="0"/>
          <c:showPercent val="0"/>
          <c:showBubbleSize val="0"/>
        </c:dLbls>
        <c:marker val="1"/>
        <c:smooth val="0"/>
        <c:axId val="477809736"/>
        <c:axId val="477807384"/>
      </c:lineChart>
      <c:dateAx>
        <c:axId val="477809736"/>
        <c:scaling>
          <c:orientation val="minMax"/>
        </c:scaling>
        <c:delete val="1"/>
        <c:axPos val="b"/>
        <c:numFmt formatCode="&quot;H&quot;yy" sourceLinked="1"/>
        <c:majorTickMark val="none"/>
        <c:minorTickMark val="none"/>
        <c:tickLblPos val="none"/>
        <c:crossAx val="477807384"/>
        <c:crosses val="autoZero"/>
        <c:auto val="1"/>
        <c:lblOffset val="100"/>
        <c:baseTimeUnit val="years"/>
      </c:dateAx>
      <c:valAx>
        <c:axId val="47780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0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33.36</c:v>
                </c:pt>
                <c:pt idx="1">
                  <c:v>33.53</c:v>
                </c:pt>
                <c:pt idx="2">
                  <c:v>32.75</c:v>
                </c:pt>
                <c:pt idx="3">
                  <c:v>31.74</c:v>
                </c:pt>
                <c:pt idx="4">
                  <c:v>31.74</c:v>
                </c:pt>
              </c:numCache>
            </c:numRef>
          </c:val>
          <c:extLst xmlns:c16r2="http://schemas.microsoft.com/office/drawing/2015/06/chart">
            <c:ext xmlns:c16="http://schemas.microsoft.com/office/drawing/2014/chart" uri="{C3380CC4-5D6E-409C-BE32-E72D297353CC}">
              <c16:uniqueId val="{00000000-6997-4AC7-B19D-D9FD91F6A361}"/>
            </c:ext>
          </c:extLst>
        </c:ser>
        <c:dLbls>
          <c:showLegendKey val="0"/>
          <c:showVal val="0"/>
          <c:showCatName val="0"/>
          <c:showSerName val="0"/>
          <c:showPercent val="0"/>
          <c:showBubbleSize val="0"/>
        </c:dLbls>
        <c:gapWidth val="150"/>
        <c:axId val="477806600"/>
        <c:axId val="47780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6997-4AC7-B19D-D9FD91F6A361}"/>
            </c:ext>
          </c:extLst>
        </c:ser>
        <c:dLbls>
          <c:showLegendKey val="0"/>
          <c:showVal val="0"/>
          <c:showCatName val="0"/>
          <c:showSerName val="0"/>
          <c:showPercent val="0"/>
          <c:showBubbleSize val="0"/>
        </c:dLbls>
        <c:marker val="1"/>
        <c:smooth val="0"/>
        <c:axId val="477806600"/>
        <c:axId val="477806992"/>
      </c:lineChart>
      <c:dateAx>
        <c:axId val="477806600"/>
        <c:scaling>
          <c:orientation val="minMax"/>
        </c:scaling>
        <c:delete val="1"/>
        <c:axPos val="b"/>
        <c:numFmt formatCode="&quot;H&quot;yy" sourceLinked="1"/>
        <c:majorTickMark val="none"/>
        <c:minorTickMark val="none"/>
        <c:tickLblPos val="none"/>
        <c:crossAx val="477806992"/>
        <c:crosses val="autoZero"/>
        <c:auto val="1"/>
        <c:lblOffset val="100"/>
        <c:baseTimeUnit val="years"/>
      </c:dateAx>
      <c:valAx>
        <c:axId val="4778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92.33</c:v>
                </c:pt>
                <c:pt idx="1">
                  <c:v>92.38</c:v>
                </c:pt>
                <c:pt idx="2">
                  <c:v>92.34</c:v>
                </c:pt>
                <c:pt idx="3">
                  <c:v>92.23</c:v>
                </c:pt>
                <c:pt idx="4">
                  <c:v>92.3</c:v>
                </c:pt>
              </c:numCache>
            </c:numRef>
          </c:val>
          <c:extLst xmlns:c16r2="http://schemas.microsoft.com/office/drawing/2015/06/chart">
            <c:ext xmlns:c16="http://schemas.microsoft.com/office/drawing/2014/chart" uri="{C3380CC4-5D6E-409C-BE32-E72D297353CC}">
              <c16:uniqueId val="{00000000-C747-4E59-9B42-BB09D4DC56EF}"/>
            </c:ext>
          </c:extLst>
        </c:ser>
        <c:dLbls>
          <c:showLegendKey val="0"/>
          <c:showVal val="0"/>
          <c:showCatName val="0"/>
          <c:showSerName val="0"/>
          <c:showPercent val="0"/>
          <c:showBubbleSize val="0"/>
        </c:dLbls>
        <c:gapWidth val="150"/>
        <c:axId val="477810128"/>
        <c:axId val="47780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C747-4E59-9B42-BB09D4DC56EF}"/>
            </c:ext>
          </c:extLst>
        </c:ser>
        <c:dLbls>
          <c:showLegendKey val="0"/>
          <c:showVal val="0"/>
          <c:showCatName val="0"/>
          <c:showSerName val="0"/>
          <c:showPercent val="0"/>
          <c:showBubbleSize val="0"/>
        </c:dLbls>
        <c:marker val="1"/>
        <c:smooth val="0"/>
        <c:axId val="477810128"/>
        <c:axId val="477804248"/>
      </c:lineChart>
      <c:dateAx>
        <c:axId val="477810128"/>
        <c:scaling>
          <c:orientation val="minMax"/>
        </c:scaling>
        <c:delete val="1"/>
        <c:axPos val="b"/>
        <c:numFmt formatCode="&quot;H&quot;yy" sourceLinked="1"/>
        <c:majorTickMark val="none"/>
        <c:minorTickMark val="none"/>
        <c:tickLblPos val="none"/>
        <c:crossAx val="477804248"/>
        <c:crosses val="autoZero"/>
        <c:auto val="1"/>
        <c:lblOffset val="100"/>
        <c:baseTimeUnit val="years"/>
      </c:dateAx>
      <c:valAx>
        <c:axId val="47780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81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京丹波町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13928</v>
      </c>
      <c r="AM8" s="75"/>
      <c r="AN8" s="75"/>
      <c r="AO8" s="75"/>
      <c r="AP8" s="75"/>
      <c r="AQ8" s="75"/>
      <c r="AR8" s="75"/>
      <c r="AS8" s="75"/>
      <c r="AT8" s="74">
        <f>データ!T6</f>
        <v>303.08999999999997</v>
      </c>
      <c r="AU8" s="74"/>
      <c r="AV8" s="74"/>
      <c r="AW8" s="74"/>
      <c r="AX8" s="74"/>
      <c r="AY8" s="74"/>
      <c r="AZ8" s="74"/>
      <c r="BA8" s="74"/>
      <c r="BB8" s="74">
        <f>データ!U6</f>
        <v>45.95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31.28</v>
      </c>
      <c r="Q10" s="74"/>
      <c r="R10" s="74"/>
      <c r="S10" s="74"/>
      <c r="T10" s="74"/>
      <c r="U10" s="74"/>
      <c r="V10" s="74"/>
      <c r="W10" s="74">
        <f>データ!Q6</f>
        <v>100</v>
      </c>
      <c r="X10" s="74"/>
      <c r="Y10" s="74"/>
      <c r="Z10" s="74"/>
      <c r="AA10" s="74"/>
      <c r="AB10" s="74"/>
      <c r="AC10" s="74"/>
      <c r="AD10" s="75">
        <f>データ!R6</f>
        <v>4180</v>
      </c>
      <c r="AE10" s="75"/>
      <c r="AF10" s="75"/>
      <c r="AG10" s="75"/>
      <c r="AH10" s="75"/>
      <c r="AI10" s="75"/>
      <c r="AJ10" s="75"/>
      <c r="AK10" s="2"/>
      <c r="AL10" s="75">
        <f>データ!V6</f>
        <v>4313</v>
      </c>
      <c r="AM10" s="75"/>
      <c r="AN10" s="75"/>
      <c r="AO10" s="75"/>
      <c r="AP10" s="75"/>
      <c r="AQ10" s="75"/>
      <c r="AR10" s="75"/>
      <c r="AS10" s="75"/>
      <c r="AT10" s="74">
        <f>データ!W6</f>
        <v>2.44</v>
      </c>
      <c r="AU10" s="74"/>
      <c r="AV10" s="74"/>
      <c r="AW10" s="74"/>
      <c r="AX10" s="74"/>
      <c r="AY10" s="74"/>
      <c r="AZ10" s="74"/>
      <c r="BA10" s="74"/>
      <c r="BB10" s="74">
        <f>データ!X6</f>
        <v>1767.62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VX7Qb8Dx+yHHgLt9y8O8KyePTW6CaH9qfxrmo/HxADFBgdUMb27d9lrimwsLIx0AMFcGNtUGtXR00JQLNoMOZg==" saltValue="nbY0WTm4J4UFjikEP28Z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264075</v>
      </c>
      <c r="D6" s="33">
        <f t="shared" si="3"/>
        <v>47</v>
      </c>
      <c r="E6" s="33">
        <f t="shared" si="3"/>
        <v>17</v>
      </c>
      <c r="F6" s="33">
        <f t="shared" si="3"/>
        <v>4</v>
      </c>
      <c r="G6" s="33">
        <f t="shared" si="3"/>
        <v>0</v>
      </c>
      <c r="H6" s="33" t="str">
        <f t="shared" si="3"/>
        <v>京都府　京丹波町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31.28</v>
      </c>
      <c r="Q6" s="34">
        <f t="shared" si="3"/>
        <v>100</v>
      </c>
      <c r="R6" s="34">
        <f t="shared" si="3"/>
        <v>4180</v>
      </c>
      <c r="S6" s="34">
        <f t="shared" si="3"/>
        <v>13928</v>
      </c>
      <c r="T6" s="34">
        <f t="shared" si="3"/>
        <v>303.08999999999997</v>
      </c>
      <c r="U6" s="34">
        <f t="shared" si="3"/>
        <v>45.95</v>
      </c>
      <c r="V6" s="34">
        <f t="shared" si="3"/>
        <v>4313</v>
      </c>
      <c r="W6" s="34">
        <f t="shared" si="3"/>
        <v>2.44</v>
      </c>
      <c r="X6" s="34">
        <f t="shared" si="3"/>
        <v>1767.62</v>
      </c>
      <c r="Y6" s="35">
        <f>IF(Y7="",NA(),Y7)</f>
        <v>46.78</v>
      </c>
      <c r="Z6" s="35">
        <f t="shared" ref="Z6:AH6" si="4">IF(Z7="",NA(),Z7)</f>
        <v>43.34</v>
      </c>
      <c r="AA6" s="35">
        <f t="shared" si="4"/>
        <v>78.53</v>
      </c>
      <c r="AB6" s="35">
        <f t="shared" si="4"/>
        <v>76.59</v>
      </c>
      <c r="AC6" s="35">
        <f t="shared" si="4"/>
        <v>77.58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2062.91</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35.53</v>
      </c>
      <c r="BR6" s="35">
        <f t="shared" ref="BR6:BZ6" si="8">IF(BR7="",NA(),BR7)</f>
        <v>92.97</v>
      </c>
      <c r="BS6" s="35">
        <f t="shared" si="8"/>
        <v>97.4</v>
      </c>
      <c r="BT6" s="35">
        <f t="shared" si="8"/>
        <v>86.88</v>
      </c>
      <c r="BU6" s="35">
        <f t="shared" si="8"/>
        <v>90.16</v>
      </c>
      <c r="BV6" s="35">
        <f t="shared" si="8"/>
        <v>66.22</v>
      </c>
      <c r="BW6" s="35">
        <f t="shared" si="8"/>
        <v>69.87</v>
      </c>
      <c r="BX6" s="35">
        <f t="shared" si="8"/>
        <v>74.3</v>
      </c>
      <c r="BY6" s="35">
        <f t="shared" si="8"/>
        <v>72.260000000000005</v>
      </c>
      <c r="BZ6" s="35">
        <f t="shared" si="8"/>
        <v>71.84</v>
      </c>
      <c r="CA6" s="34" t="str">
        <f>IF(CA7="","",IF(CA7="-","【-】","【"&amp;SUBSTITUTE(TEXT(CA7,"#,##0.00"),"-","△")&amp;"】"))</f>
        <v>【74.17】</v>
      </c>
      <c r="CB6" s="35">
        <f>IF(CB7="",NA(),CB7)</f>
        <v>618.91</v>
      </c>
      <c r="CC6" s="35">
        <f t="shared" ref="CC6:CK6" si="9">IF(CC7="",NA(),CC7)</f>
        <v>240.84</v>
      </c>
      <c r="CD6" s="35">
        <f t="shared" si="9"/>
        <v>231.31</v>
      </c>
      <c r="CE6" s="35">
        <f t="shared" si="9"/>
        <v>259.8</v>
      </c>
      <c r="CF6" s="35">
        <f t="shared" si="9"/>
        <v>252.82</v>
      </c>
      <c r="CG6" s="35">
        <f t="shared" si="9"/>
        <v>246.72</v>
      </c>
      <c r="CH6" s="35">
        <f t="shared" si="9"/>
        <v>234.96</v>
      </c>
      <c r="CI6" s="35">
        <f t="shared" si="9"/>
        <v>221.81</v>
      </c>
      <c r="CJ6" s="35">
        <f t="shared" si="9"/>
        <v>230.02</v>
      </c>
      <c r="CK6" s="35">
        <f t="shared" si="9"/>
        <v>228.47</v>
      </c>
      <c r="CL6" s="34" t="str">
        <f>IF(CL7="","",IF(CL7="-","【-】","【"&amp;SUBSTITUTE(TEXT(CL7,"#,##0.00"),"-","△")&amp;"】"))</f>
        <v>【218.56】</v>
      </c>
      <c r="CM6" s="35">
        <f>IF(CM7="",NA(),CM7)</f>
        <v>33.36</v>
      </c>
      <c r="CN6" s="35">
        <f t="shared" ref="CN6:CV6" si="10">IF(CN7="",NA(),CN7)</f>
        <v>33.53</v>
      </c>
      <c r="CO6" s="35">
        <f t="shared" si="10"/>
        <v>32.75</v>
      </c>
      <c r="CP6" s="35">
        <f t="shared" si="10"/>
        <v>31.74</v>
      </c>
      <c r="CQ6" s="35">
        <f t="shared" si="10"/>
        <v>31.74</v>
      </c>
      <c r="CR6" s="35">
        <f t="shared" si="10"/>
        <v>41.35</v>
      </c>
      <c r="CS6" s="35">
        <f t="shared" si="10"/>
        <v>42.9</v>
      </c>
      <c r="CT6" s="35">
        <f t="shared" si="10"/>
        <v>43.36</v>
      </c>
      <c r="CU6" s="35">
        <f t="shared" si="10"/>
        <v>42.56</v>
      </c>
      <c r="CV6" s="35">
        <f t="shared" si="10"/>
        <v>42.47</v>
      </c>
      <c r="CW6" s="34" t="str">
        <f>IF(CW7="","",IF(CW7="-","【-】","【"&amp;SUBSTITUTE(TEXT(CW7,"#,##0.00"),"-","△")&amp;"】"))</f>
        <v>【42.86】</v>
      </c>
      <c r="CX6" s="35">
        <f>IF(CX7="",NA(),CX7)</f>
        <v>92.33</v>
      </c>
      <c r="CY6" s="35">
        <f t="shared" ref="CY6:DG6" si="11">IF(CY7="",NA(),CY7)</f>
        <v>92.38</v>
      </c>
      <c r="CZ6" s="35">
        <f t="shared" si="11"/>
        <v>92.34</v>
      </c>
      <c r="DA6" s="35">
        <f t="shared" si="11"/>
        <v>92.23</v>
      </c>
      <c r="DB6" s="35">
        <f t="shared" si="11"/>
        <v>92.3</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264075</v>
      </c>
      <c r="D7" s="37">
        <v>47</v>
      </c>
      <c r="E7" s="37">
        <v>17</v>
      </c>
      <c r="F7" s="37">
        <v>4</v>
      </c>
      <c r="G7" s="37">
        <v>0</v>
      </c>
      <c r="H7" s="37" t="s">
        <v>98</v>
      </c>
      <c r="I7" s="37" t="s">
        <v>99</v>
      </c>
      <c r="J7" s="37" t="s">
        <v>100</v>
      </c>
      <c r="K7" s="37" t="s">
        <v>101</v>
      </c>
      <c r="L7" s="37" t="s">
        <v>102</v>
      </c>
      <c r="M7" s="37" t="s">
        <v>103</v>
      </c>
      <c r="N7" s="38" t="s">
        <v>104</v>
      </c>
      <c r="O7" s="38" t="s">
        <v>105</v>
      </c>
      <c r="P7" s="38">
        <v>31.28</v>
      </c>
      <c r="Q7" s="38">
        <v>100</v>
      </c>
      <c r="R7" s="38">
        <v>4180</v>
      </c>
      <c r="S7" s="38">
        <v>13928</v>
      </c>
      <c r="T7" s="38">
        <v>303.08999999999997</v>
      </c>
      <c r="U7" s="38">
        <v>45.95</v>
      </c>
      <c r="V7" s="38">
        <v>4313</v>
      </c>
      <c r="W7" s="38">
        <v>2.44</v>
      </c>
      <c r="X7" s="38">
        <v>1767.62</v>
      </c>
      <c r="Y7" s="38">
        <v>46.78</v>
      </c>
      <c r="Z7" s="38">
        <v>43.34</v>
      </c>
      <c r="AA7" s="38">
        <v>78.53</v>
      </c>
      <c r="AB7" s="38">
        <v>76.59</v>
      </c>
      <c r="AC7" s="38">
        <v>77.58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2062.91</v>
      </c>
      <c r="BG7" s="38">
        <v>0</v>
      </c>
      <c r="BH7" s="38">
        <v>0</v>
      </c>
      <c r="BI7" s="38">
        <v>0</v>
      </c>
      <c r="BJ7" s="38">
        <v>0</v>
      </c>
      <c r="BK7" s="38">
        <v>1434.89</v>
      </c>
      <c r="BL7" s="38">
        <v>1298.9100000000001</v>
      </c>
      <c r="BM7" s="38">
        <v>1243.71</v>
      </c>
      <c r="BN7" s="38">
        <v>1194.1500000000001</v>
      </c>
      <c r="BO7" s="38">
        <v>1206.79</v>
      </c>
      <c r="BP7" s="38">
        <v>1218.7</v>
      </c>
      <c r="BQ7" s="38">
        <v>35.53</v>
      </c>
      <c r="BR7" s="38">
        <v>92.97</v>
      </c>
      <c r="BS7" s="38">
        <v>97.4</v>
      </c>
      <c r="BT7" s="38">
        <v>86.88</v>
      </c>
      <c r="BU7" s="38">
        <v>90.16</v>
      </c>
      <c r="BV7" s="38">
        <v>66.22</v>
      </c>
      <c r="BW7" s="38">
        <v>69.87</v>
      </c>
      <c r="BX7" s="38">
        <v>74.3</v>
      </c>
      <c r="BY7" s="38">
        <v>72.260000000000005</v>
      </c>
      <c r="BZ7" s="38">
        <v>71.84</v>
      </c>
      <c r="CA7" s="38">
        <v>74.17</v>
      </c>
      <c r="CB7" s="38">
        <v>618.91</v>
      </c>
      <c r="CC7" s="38">
        <v>240.84</v>
      </c>
      <c r="CD7" s="38">
        <v>231.31</v>
      </c>
      <c r="CE7" s="38">
        <v>259.8</v>
      </c>
      <c r="CF7" s="38">
        <v>252.82</v>
      </c>
      <c r="CG7" s="38">
        <v>246.72</v>
      </c>
      <c r="CH7" s="38">
        <v>234.96</v>
      </c>
      <c r="CI7" s="38">
        <v>221.81</v>
      </c>
      <c r="CJ7" s="38">
        <v>230.02</v>
      </c>
      <c r="CK7" s="38">
        <v>228.47</v>
      </c>
      <c r="CL7" s="38">
        <v>218.56</v>
      </c>
      <c r="CM7" s="38">
        <v>33.36</v>
      </c>
      <c r="CN7" s="38">
        <v>33.53</v>
      </c>
      <c r="CO7" s="38">
        <v>32.75</v>
      </c>
      <c r="CP7" s="38">
        <v>31.74</v>
      </c>
      <c r="CQ7" s="38">
        <v>31.74</v>
      </c>
      <c r="CR7" s="38">
        <v>41.35</v>
      </c>
      <c r="CS7" s="38">
        <v>42.9</v>
      </c>
      <c r="CT7" s="38">
        <v>43.36</v>
      </c>
      <c r="CU7" s="38">
        <v>42.56</v>
      </c>
      <c r="CV7" s="38">
        <v>42.47</v>
      </c>
      <c r="CW7" s="38">
        <v>42.86</v>
      </c>
      <c r="CX7" s="38">
        <v>92.33</v>
      </c>
      <c r="CY7" s="38">
        <v>92.38</v>
      </c>
      <c r="CZ7" s="38">
        <v>92.34</v>
      </c>
      <c r="DA7" s="38">
        <v>92.23</v>
      </c>
      <c r="DB7" s="38">
        <v>92.3</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KT</cp:lastModifiedBy>
  <dcterms:modified xsi:type="dcterms:W3CDTF">2021-01-27T06:27:02Z</dcterms:modified>
</cp:coreProperties>
</file>