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ashi-Noma\Desktop\28京丹波町（下水）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BB10" i="4"/>
  <c r="W10" i="4"/>
  <c r="BB8" i="4"/>
  <c r="B8" i="4"/>
  <c r="B6" i="4"/>
  <c r="C10" i="5" l="1"/>
  <c r="D10" i="5"/>
  <c r="E10" i="5"/>
  <c r="B10" i="5"/>
</calcChain>
</file>

<file path=xl/sharedStrings.xml><?xml version="1.0" encoding="utf-8"?>
<sst xmlns="http://schemas.openxmlformats.org/spreadsheetml/2006/main" count="240" uniqueCount="128">
  <si>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</si>
  <si>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</si>
  <si>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</si>
  <si>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</si>
  <si>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</si>
  <si>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</si>
  <si>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</si>
  <si>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</si>
  <si>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</si>
  <si>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</si>
  <si>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</si>
  <si>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</si>
  <si>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</si>
  <si>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</si>
  <si>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</si>
  <si>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</si>
  <si>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</si>
  <si>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</si>
  <si>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</si>
  <si>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</si>
  <si>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</si>
  <si>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</si>
  <si>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</si>
  <si>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</si>
  <si>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</si>
  <si>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</si>
  <si>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</si>
  <si>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</si>
  <si>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</si>
  <si>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</si>
  <si>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</si>
  <si>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</si>
  <si>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</si>
  <si>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</si>
  <si>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</si>
  <si>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</si>
  <si>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</si>
  <si>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</si>
  <si>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</si>
  <si>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</si>
  <si>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</si>
  <si>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</si>
  <si>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</si>
  <si>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</si>
  <si>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</si>
  <si>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</si>
  <si>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</si>
  <si>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</si>
  <si>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</si>
  <si>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</si>
  <si>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</si>
  <si>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</si>
  <si>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</si>
  <si>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</si>
  <si>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</si>
  <si>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</si>
  <si>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</si>
  <si>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</si>
  <si>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</si>
  <si>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</si>
  <si>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</si>
  <si>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</si>
  <si>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</si>
  <si>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</si>
  <si>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</si>
  <si>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</si>
  <si>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</si>
  <si>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</si>
  <si>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</si>
  <si>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</si>
  <si>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</si>
  <si>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</si>
  <si>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</si>
  <si>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</si>
  <si>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</si>
  <si>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</si>
  <si>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</si>
  <si>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</si>
  <si>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</si>
  <si>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</si>
  <si>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</si>
  <si>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</si>
  <si>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</si>
  <si>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</si>
  <si>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</si>
  <si>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</si>
  <si>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</si>
  <si>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</si>
  <si>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</si>
  <si>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</si>
  <si>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</si>
  <si>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</si>
  <si>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</si>
  <si>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</si>
  <si>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</si>
  <si>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</si>
  <si>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</si>
  <si>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</si>
  <si>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</si>
  <si>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</si>
  <si>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</si>
  <si>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</si>
  <si>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</si>
  <si>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</si>
  <si>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</si>
  <si>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</si>
  <si>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</si>
  <si>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</si>
  <si>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</si>
  <si>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</si>
  <si>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</si>
  <si>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</si>
  <si>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京都府　京丹波町</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</si>
  <si>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</si>
  <si>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</si>
  <si>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</si>
  <si>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</si>
  <si>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</si>
  <si>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</si>
  <si>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</si>
  <si>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</si>
  <si>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</si>
  <si>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</si>
  <si>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</si>
  <si>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２８年度までは、大規模な施設修繕等は必要ありませんでしたが、供用開始後２０年を経過しており、今後処理施設の経年化が進行してくることから、早期の不具合発見に努め、管理コストの一層の抑制を図る必要があります。</t>
    <rPh sb="10" eb="13">
      <t>ダイキボ</t>
    </rPh>
    <rPh sb="14" eb="16">
      <t>シセツ</t>
    </rPh>
    <rPh sb="16" eb="19">
      <t>シュウゼントウ</t>
    </rPh>
    <rPh sb="20" eb="22">
      <t>ヒツヨウ</t>
    </rPh>
    <rPh sb="48" eb="50">
      <t>コンゴ</t>
    </rPh>
    <rPh sb="70" eb="72">
      <t>ソウキ</t>
    </rPh>
    <rPh sb="73" eb="76">
      <t>フグアイ</t>
    </rPh>
    <rPh sb="76" eb="78">
      <t>ハッケン</t>
    </rPh>
    <rPh sb="79" eb="80">
      <t>ツト</t>
    </rPh>
    <rPh sb="88" eb="90">
      <t>イッソウ</t>
    </rPh>
    <phoneticPr fontId="4"/>
  </si>
  <si>
    <t>非設置</t>
    <rPh sb="0" eb="1">
      <t>ヒ</t>
    </rPh>
    <rPh sb="1" eb="3">
      <t>セッチ</t>
    </rPh>
    <phoneticPr fontId="4"/>
  </si>
  <si>
    <t>本町の下水道事業は現在５事業を経営中であり、旧３町ごとに異なっていた料金体系を平成２３年度に従量制に統一化し、その後３か年の経過措置期間を設け今日に至っています。　　　　　　　　　　　　　　　　　　　　　　　　　　　　　　　　　　　　　　　　　　　　　　　　　現在、１カ月２０㎥当り換算の家庭料金が4,104円と全国平均で見ても相当高額な使用料金体制となっています。　　　　　　　　　　　　　　　　　　　　　　　　　　　　　　　　　　ただし、この高料金下にあっても一般会計繰入金を充当しなければ経営を維持できない現状であることから、今後も安定した環境保全並びに汚水処理対策を維持して行くためには、汚水処理経費の一層の削減に努め、また徹底した使用料収入の確保を図りつつ、より最適な処理方法及び適正規模運営を検討し実施して行く必要があります。加えて「広域連携]等による施設の維持管理等に関する効率化・低コスト化を図る取組みが急務となっています。</t>
    <rPh sb="46" eb="48">
      <t>ジュウリョウ</t>
    </rPh>
    <rPh sb="48" eb="49">
      <t>セイ</t>
    </rPh>
    <rPh sb="71" eb="73">
      <t>コンニチ</t>
    </rPh>
    <rPh sb="130" eb="132">
      <t>ゲンザイ</t>
    </rPh>
    <rPh sb="156" eb="158">
      <t>ゼンコク</t>
    </rPh>
    <rPh sb="158" eb="160">
      <t>ヘイキン</t>
    </rPh>
    <rPh sb="161" eb="162">
      <t>ミ</t>
    </rPh>
    <rPh sb="166" eb="168">
      <t>コウガク</t>
    </rPh>
    <rPh sb="169" eb="171">
      <t>シヨウ</t>
    </rPh>
    <rPh sb="223" eb="226">
      <t>コウリョウキン</t>
    </rPh>
    <rPh sb="226" eb="227">
      <t>シタ</t>
    </rPh>
    <rPh sb="256" eb="258">
      <t>ゲンジョウ</t>
    </rPh>
    <rPh sb="369" eb="370">
      <t>クワ</t>
    </rPh>
    <rPh sb="382" eb="384">
      <t>シセツ</t>
    </rPh>
    <rPh sb="389" eb="390">
      <t>トウ</t>
    </rPh>
    <rPh sb="391" eb="392">
      <t>カン</t>
    </rPh>
    <rPh sb="394" eb="396">
      <t>コウリツ</t>
    </rPh>
    <rPh sb="396" eb="397">
      <t>カ</t>
    </rPh>
    <rPh sb="398" eb="399">
      <t>テイ</t>
    </rPh>
    <rPh sb="402" eb="403">
      <t>カ</t>
    </rPh>
    <rPh sb="410" eb="412">
      <t>キュウム</t>
    </rPh>
    <phoneticPr fontId="4"/>
  </si>
  <si>
    <t>１集落１施設である本事業は平成９年供用開始で平成２８年度現在処理区内人口が44人・水洗化率１00％の処理区です。　　　　　　　　　　　　　　　　　　　　　　　　　　　　　　　　　　　　　　　　　　　　　　　　　　　　　　　　　　　　　　　　　　　　　　　　　　　　　　　　　　　　　　　　　　　　　　　　　　　　　　　　　　　　①「収益的収支比率」は、平成２８年度において単年度収支が100％となったのは、職員数の削減に伴う営業費用の削減を行う中で、使用料収入を補填する一般会計繰入金が不足分全額充当された結果です。なお、当事業においては④「企業債残高対事業規模比率」が0.00％なのは、既に地方債償還が完了しているためです。　　　　　　　　　　　　　　　　　　　　　　　　　　　　　　　　　　　　　　　　　　　⑤「経費回収率」は、平成２８年度類似団体平均値が37.06％（前年比1.23％アップ）に対して、本町33.53％（前年比2.38％）と類団比較では3.53％低いものの、前年比較としては職員数削減や処理区内人口増に伴う料金収入の増加により、回収率の伸びは類団平均を上回ることとなりました。　　　　　　　　　　　　　　　　　　　　　　　　　　　　　　　　　　　　　　　⑥「汚水処理原価」においても、平成２８年度類似団体平均値が514.20円（前年度比較▲14.17円減）に対して、本町769.30円（前年比較▲50.16円減）であり、平成２８年度類団比較では255.10円本町の処理原価が高コストであるものの、縮減率は先の要因により改善しています。　　　　　　　　　　　　　　　　　　　　　　　　　　　　　　　　　　　　　　　　　　　　　　　　　　　　　　　　　　　　　　　　　　　　　　　　　　　　　　　　　⑦「施設利用率」については、本町の平成２８年度利用率は前年度同様の52.63％であり、類似団体と比較し高位安定ではあるものの、高齢化が顕著な処理区であるため、今後において、転入等の新規加入による有収水量の増加が無い限り、処理能力約50％を余したままで推移する見込みです。　　　　　　　　　　　　　　　　　　　　　　　　　　　　　　　　　　　　　　　　　　　　　　　　　　　　　　　　　　　　　　　　　　　　　　　　　　　　　　　　　　　　　　　　　　以上のことから、今後の経営健全化を図るためには、施設管理に係る委託経費等の縮減工夫に努め、一層維持管理コストの低減を図ると共に、使用料収入の増加につながる、転入促進等の活性化施策を全町一体となって推進する必要があります。</t>
    <rPh sb="203" eb="206">
      <t>ショクインスウ</t>
    </rPh>
    <rPh sb="207" eb="209">
      <t>サクゲン</t>
    </rPh>
    <rPh sb="210" eb="211">
      <t>トモナ</t>
    </rPh>
    <rPh sb="212" eb="214">
      <t>エイギョウ</t>
    </rPh>
    <rPh sb="214" eb="216">
      <t>ヒヨウ</t>
    </rPh>
    <rPh sb="217" eb="219">
      <t>サクゲン</t>
    </rPh>
    <rPh sb="220" eb="221">
      <t>オコナ</t>
    </rPh>
    <rPh sb="222" eb="223">
      <t>ナカ</t>
    </rPh>
    <rPh sb="243" eb="245">
      <t>フソク</t>
    </rPh>
    <rPh sb="245" eb="246">
      <t>ブン</t>
    </rPh>
    <rPh sb="246" eb="248">
      <t>ゼンガク</t>
    </rPh>
    <rPh sb="248" eb="250">
      <t>ジュウトウ</t>
    </rPh>
    <rPh sb="253" eb="255">
      <t>ケッカ</t>
    </rPh>
    <rPh sb="261" eb="262">
      <t>トウ</t>
    </rPh>
    <rPh sb="262" eb="264">
      <t>ジギョウ</t>
    </rPh>
    <rPh sb="271" eb="273">
      <t>キギョウ</t>
    </rPh>
    <rPh sb="273" eb="274">
      <t>サイ</t>
    </rPh>
    <rPh sb="274" eb="276">
      <t>ザンダカ</t>
    </rPh>
    <rPh sb="276" eb="277">
      <t>タイ</t>
    </rPh>
    <rPh sb="277" eb="279">
      <t>ジギョウ</t>
    </rPh>
    <rPh sb="279" eb="281">
      <t>キボ</t>
    </rPh>
    <rPh sb="281" eb="283">
      <t>ヒリツ</t>
    </rPh>
    <rPh sb="294" eb="295">
      <t>スデ</t>
    </rPh>
    <rPh sb="296" eb="299">
      <t>チホウサイ</t>
    </rPh>
    <rPh sb="299" eb="301">
      <t>ショウカン</t>
    </rPh>
    <rPh sb="302" eb="304">
      <t>カンリョウ</t>
    </rPh>
    <rPh sb="366" eb="368">
      <t>ヘイセイ</t>
    </rPh>
    <rPh sb="370" eb="372">
      <t>ネンド</t>
    </rPh>
    <rPh sb="387" eb="389">
      <t>ゼンネン</t>
    </rPh>
    <rPh sb="389" eb="390">
      <t>ヒ</t>
    </rPh>
    <rPh sb="400" eb="401">
      <t>タイ</t>
    </rPh>
    <rPh sb="404" eb="405">
      <t>ホン</t>
    </rPh>
    <rPh sb="405" eb="406">
      <t>チョウ</t>
    </rPh>
    <rPh sb="413" eb="415">
      <t>ゼンネン</t>
    </rPh>
    <rPh sb="415" eb="416">
      <t>ヒ</t>
    </rPh>
    <rPh sb="425" eb="427">
      <t>ヒカク</t>
    </rPh>
    <rPh sb="434" eb="435">
      <t>ヒク</t>
    </rPh>
    <rPh sb="440" eb="442">
      <t>ゼンネン</t>
    </rPh>
    <rPh sb="442" eb="444">
      <t>ヒカク</t>
    </rPh>
    <rPh sb="448" eb="451">
      <t>ショクインスウ</t>
    </rPh>
    <rPh sb="451" eb="453">
      <t>サクゲン</t>
    </rPh>
    <rPh sb="454" eb="456">
      <t>ショリ</t>
    </rPh>
    <rPh sb="456" eb="458">
      <t>クナイ</t>
    </rPh>
    <rPh sb="458" eb="460">
      <t>ジンコウ</t>
    </rPh>
    <rPh sb="460" eb="461">
      <t>ゾウ</t>
    </rPh>
    <rPh sb="462" eb="463">
      <t>トモナ</t>
    </rPh>
    <rPh sb="464" eb="468">
      <t>リョウキンシュウニュウ</t>
    </rPh>
    <rPh sb="469" eb="471">
      <t>ゾウカ</t>
    </rPh>
    <rPh sb="475" eb="477">
      <t>カイシュウ</t>
    </rPh>
    <rPh sb="477" eb="478">
      <t>リツ</t>
    </rPh>
    <rPh sb="479" eb="480">
      <t>ノ</t>
    </rPh>
    <rPh sb="483" eb="484">
      <t>ダン</t>
    </rPh>
    <rPh sb="484" eb="486">
      <t>ヘイキン</t>
    </rPh>
    <rPh sb="487" eb="489">
      <t>ウワマワ</t>
    </rPh>
    <rPh sb="553" eb="555">
      <t>ヘイセイ</t>
    </rPh>
    <rPh sb="557" eb="559">
      <t>ネンド</t>
    </rPh>
    <rPh sb="563" eb="566">
      <t>ヘイキンチ</t>
    </rPh>
    <rPh sb="573" eb="574">
      <t>エン</t>
    </rPh>
    <rPh sb="575" eb="578">
      <t>ゼンネンド</t>
    </rPh>
    <rPh sb="578" eb="579">
      <t>ヒ</t>
    </rPh>
    <rPh sb="579" eb="580">
      <t>カク</t>
    </rPh>
    <rPh sb="586" eb="587">
      <t>エン</t>
    </rPh>
    <rPh sb="587" eb="588">
      <t>ゲン</t>
    </rPh>
    <rPh sb="590" eb="591">
      <t>タイ</t>
    </rPh>
    <rPh sb="594" eb="595">
      <t>ホン</t>
    </rPh>
    <rPh sb="595" eb="596">
      <t>チョウ</t>
    </rPh>
    <rPh sb="602" eb="603">
      <t>エン</t>
    </rPh>
    <rPh sb="604" eb="606">
      <t>ゼンネン</t>
    </rPh>
    <rPh sb="606" eb="608">
      <t>ヒカク</t>
    </rPh>
    <rPh sb="614" eb="615">
      <t>エン</t>
    </rPh>
    <rPh sb="615" eb="616">
      <t>ゲン</t>
    </rPh>
    <rPh sb="621" eb="623">
      <t>ヘイセイ</t>
    </rPh>
    <rPh sb="625" eb="627">
      <t>ネンド</t>
    </rPh>
    <rPh sb="627" eb="628">
      <t>ルイ</t>
    </rPh>
    <rPh sb="639" eb="640">
      <t>エン</t>
    </rPh>
    <rPh sb="640" eb="641">
      <t>ホン</t>
    </rPh>
    <rPh sb="641" eb="642">
      <t>チョウ</t>
    </rPh>
    <rPh sb="643" eb="645">
      <t>ショリ</t>
    </rPh>
    <rPh sb="645" eb="647">
      <t>ゲンカ</t>
    </rPh>
    <rPh sb="648" eb="649">
      <t>コウ</t>
    </rPh>
    <rPh sb="659" eb="661">
      <t>シュクゲン</t>
    </rPh>
    <rPh sb="661" eb="662">
      <t>リツ</t>
    </rPh>
    <rPh sb="663" eb="664">
      <t>サキ</t>
    </rPh>
    <rPh sb="665" eb="667">
      <t>ヨウイン</t>
    </rPh>
    <rPh sb="670" eb="672">
      <t>カイゼン</t>
    </rPh>
    <rPh sb="773" eb="774">
      <t>ホン</t>
    </rPh>
    <rPh sb="774" eb="775">
      <t>チョウ</t>
    </rPh>
    <rPh sb="776" eb="778">
      <t>ヘイセイ</t>
    </rPh>
    <rPh sb="780" eb="782">
      <t>ネンド</t>
    </rPh>
    <rPh sb="782" eb="785">
      <t>リヨウリツ</t>
    </rPh>
    <rPh sb="786" eb="789">
      <t>ゼンネンド</t>
    </rPh>
    <rPh sb="789" eb="791">
      <t>ドウヨウ</t>
    </rPh>
    <rPh sb="822" eb="825">
      <t>コウレイカ</t>
    </rPh>
    <rPh sb="826" eb="828">
      <t>ケンチョ</t>
    </rPh>
    <rPh sb="829" eb="831">
      <t>ショリ</t>
    </rPh>
    <rPh sb="831" eb="832">
      <t>ク</t>
    </rPh>
    <rPh sb="888" eb="890">
      <t>ミコ</t>
    </rPh>
    <rPh sb="999" eb="1000">
      <t>カ</t>
    </rPh>
    <rPh sb="1013" eb="1014">
      <t>カカ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</si>
</sst>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3966840"/>
        <c:axId val="26396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3966840"/>
        <c:axId val="263967224"/>
      </c:lineChart>
      <c:dateAx>
        <c:axId val="263966840"/>
        <c:scaling>
          <c:orientation val="minMax"/>
        </c:scaling>
        <c:delete val="1"/>
        <c:axPos val="b"/>
        <c:numFmt formatCode="ge" sourceLinked="1"/>
        <c:majorTickMark val="none"/>
        <c:minorTickMark val="none"/>
        <c:tickLblPos val="none"/>
        <c:crossAx val="263967224"/>
        <c:crosses val="autoZero"/>
        <c:auto val="1"/>
        <c:lblOffset val="100"/>
        <c:baseTimeUnit val="years"/>
      </c:dateAx>
      <c:valAx>
        <c:axId val="26396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96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52.63</c:v>
                </c:pt>
                <c:pt idx="1">
                  <c:v>52.63</c:v>
                </c:pt>
                <c:pt idx="2">
                  <c:v>52.63</c:v>
                </c:pt>
                <c:pt idx="3">
                  <c:v>52.63</c:v>
                </c:pt>
                <c:pt idx="4">
                  <c:v>52.63</c:v>
                </c:pt>
              </c:numCache>
            </c:numRef>
          </c:val>
        </c:ser>
        <c:dLbls>
          <c:showLegendKey val="0"/>
          <c:showVal val="0"/>
          <c:showCatName val="0"/>
          <c:showSerName val="0"/>
          <c:showPercent val="0"/>
          <c:showBubbleSize val="0"/>
        </c:dLbls>
        <c:gapWidth val="150"/>
        <c:axId val="264876656"/>
        <c:axId val="26487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28.09</c:v>
                </c:pt>
                <c:pt idx="1">
                  <c:v>28.6</c:v>
                </c:pt>
                <c:pt idx="2">
                  <c:v>28.81</c:v>
                </c:pt>
                <c:pt idx="3">
                  <c:v>27.46</c:v>
                </c:pt>
                <c:pt idx="4">
                  <c:v>27.55</c:v>
                </c:pt>
              </c:numCache>
            </c:numRef>
          </c:val>
          <c:smooth val="0"/>
        </c:ser>
        <c:dLbls>
          <c:showLegendKey val="0"/>
          <c:showVal val="0"/>
          <c:showCatName val="0"/>
          <c:showSerName val="0"/>
          <c:showPercent val="0"/>
          <c:showBubbleSize val="0"/>
        </c:dLbls>
        <c:marker val="1"/>
        <c:smooth val="0"/>
        <c:axId val="264876656"/>
        <c:axId val="264877048"/>
      </c:lineChart>
      <c:dateAx>
        <c:axId val="264876656"/>
        <c:scaling>
          <c:orientation val="minMax"/>
        </c:scaling>
        <c:delete val="1"/>
        <c:axPos val="b"/>
        <c:numFmt formatCode="ge" sourceLinked="1"/>
        <c:majorTickMark val="none"/>
        <c:minorTickMark val="none"/>
        <c:tickLblPos val="none"/>
        <c:crossAx val="264877048"/>
        <c:crosses val="autoZero"/>
        <c:auto val="1"/>
        <c:lblOffset val="100"/>
        <c:baseTimeUnit val="years"/>
      </c:dateAx>
      <c:valAx>
        <c:axId val="26487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7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4878224"/>
        <c:axId val="26487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95.31</c:v>
                </c:pt>
                <c:pt idx="1">
                  <c:v>95.3</c:v>
                </c:pt>
                <c:pt idx="2">
                  <c:v>95.8</c:v>
                </c:pt>
                <c:pt idx="3">
                  <c:v>94.81</c:v>
                </c:pt>
                <c:pt idx="4">
                  <c:v>94.87</c:v>
                </c:pt>
              </c:numCache>
            </c:numRef>
          </c:val>
          <c:smooth val="0"/>
        </c:ser>
        <c:dLbls>
          <c:showLegendKey val="0"/>
          <c:showVal val="0"/>
          <c:showCatName val="0"/>
          <c:showSerName val="0"/>
          <c:showPercent val="0"/>
          <c:showBubbleSize val="0"/>
        </c:dLbls>
        <c:marker val="1"/>
        <c:smooth val="0"/>
        <c:axId val="264878224"/>
        <c:axId val="264878616"/>
      </c:lineChart>
      <c:dateAx>
        <c:axId val="264878224"/>
        <c:scaling>
          <c:orientation val="minMax"/>
        </c:scaling>
        <c:delete val="1"/>
        <c:axPos val="b"/>
        <c:numFmt formatCode="ge" sourceLinked="1"/>
        <c:majorTickMark val="none"/>
        <c:minorTickMark val="none"/>
        <c:tickLblPos val="none"/>
        <c:crossAx val="264878616"/>
        <c:crosses val="autoZero"/>
        <c:auto val="1"/>
        <c:lblOffset val="100"/>
        <c:baseTimeUnit val="years"/>
      </c:dateAx>
      <c:valAx>
        <c:axId val="26487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7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100.06</c:v>
                </c:pt>
                <c:pt idx="1">
                  <c:v>99.94</c:v>
                </c:pt>
                <c:pt idx="2">
                  <c:v>100.38</c:v>
                </c:pt>
                <c:pt idx="3">
                  <c:v>99.66</c:v>
                </c:pt>
                <c:pt idx="4">
                  <c:v>100</c:v>
                </c:pt>
              </c:numCache>
            </c:numRef>
          </c:val>
        </c:ser>
        <c:dLbls>
          <c:showLegendKey val="0"/>
          <c:showVal val="0"/>
          <c:showCatName val="0"/>
          <c:showSerName val="0"/>
          <c:showPercent val="0"/>
          <c:showBubbleSize val="0"/>
        </c:dLbls>
        <c:gapWidth val="150"/>
        <c:axId val="264029928"/>
        <c:axId val="26403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029928"/>
        <c:axId val="264030824"/>
      </c:lineChart>
      <c:dateAx>
        <c:axId val="264029928"/>
        <c:scaling>
          <c:orientation val="minMax"/>
        </c:scaling>
        <c:delete val="1"/>
        <c:axPos val="b"/>
        <c:numFmt formatCode="ge" sourceLinked="1"/>
        <c:majorTickMark val="none"/>
        <c:minorTickMark val="none"/>
        <c:tickLblPos val="none"/>
        <c:crossAx val="264030824"/>
        <c:crosses val="autoZero"/>
        <c:auto val="1"/>
        <c:lblOffset val="100"/>
        <c:baseTimeUnit val="years"/>
      </c:dateAx>
      <c:valAx>
        <c:axId val="26403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02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007808"/>
        <c:axId val="26407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007808"/>
        <c:axId val="264074440"/>
      </c:lineChart>
      <c:dateAx>
        <c:axId val="264007808"/>
        <c:scaling>
          <c:orientation val="minMax"/>
        </c:scaling>
        <c:delete val="1"/>
        <c:axPos val="b"/>
        <c:numFmt formatCode="ge" sourceLinked="1"/>
        <c:majorTickMark val="none"/>
        <c:minorTickMark val="none"/>
        <c:tickLblPos val="none"/>
        <c:crossAx val="264074440"/>
        <c:crosses val="autoZero"/>
        <c:auto val="1"/>
        <c:lblOffset val="100"/>
        <c:baseTimeUnit val="years"/>
      </c:dateAx>
      <c:valAx>
        <c:axId val="26407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0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044080"/>
        <c:axId val="26411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044080"/>
        <c:axId val="264117640"/>
      </c:lineChart>
      <c:dateAx>
        <c:axId val="264044080"/>
        <c:scaling>
          <c:orientation val="minMax"/>
        </c:scaling>
        <c:delete val="1"/>
        <c:axPos val="b"/>
        <c:numFmt formatCode="ge" sourceLinked="1"/>
        <c:majorTickMark val="none"/>
        <c:minorTickMark val="none"/>
        <c:tickLblPos val="none"/>
        <c:crossAx val="264117640"/>
        <c:crosses val="autoZero"/>
        <c:auto val="1"/>
        <c:lblOffset val="100"/>
        <c:baseTimeUnit val="years"/>
      </c:dateAx>
      <c:valAx>
        <c:axId val="26411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04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119416"/>
        <c:axId val="2641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119416"/>
        <c:axId val="264119808"/>
      </c:lineChart>
      <c:dateAx>
        <c:axId val="264119416"/>
        <c:scaling>
          <c:orientation val="minMax"/>
        </c:scaling>
        <c:delete val="1"/>
        <c:axPos val="b"/>
        <c:numFmt formatCode="ge" sourceLinked="1"/>
        <c:majorTickMark val="none"/>
        <c:minorTickMark val="none"/>
        <c:tickLblPos val="none"/>
        <c:crossAx val="264119808"/>
        <c:crosses val="autoZero"/>
        <c:auto val="1"/>
        <c:lblOffset val="100"/>
        <c:baseTimeUnit val="years"/>
      </c:dateAx>
      <c:valAx>
        <c:axId val="2641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11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120984"/>
        <c:axId val="2641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120984"/>
        <c:axId val="264121376"/>
      </c:lineChart>
      <c:dateAx>
        <c:axId val="264120984"/>
        <c:scaling>
          <c:orientation val="minMax"/>
        </c:scaling>
        <c:delete val="1"/>
        <c:axPos val="b"/>
        <c:numFmt formatCode="ge" sourceLinked="1"/>
        <c:majorTickMark val="none"/>
        <c:minorTickMark val="none"/>
        <c:tickLblPos val="none"/>
        <c:crossAx val="264121376"/>
        <c:crosses val="autoZero"/>
        <c:auto val="1"/>
        <c:lblOffset val="100"/>
        <c:baseTimeUnit val="years"/>
      </c:dateAx>
      <c:valAx>
        <c:axId val="2641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12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4122552"/>
        <c:axId val="2641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195.18</c:v>
                </c:pt>
                <c:pt idx="1">
                  <c:v>183.02</c:v>
                </c:pt>
                <c:pt idx="2">
                  <c:v>163.30000000000001</c:v>
                </c:pt>
                <c:pt idx="3">
                  <c:v>332.28</c:v>
                </c:pt>
                <c:pt idx="4">
                  <c:v>274.07</c:v>
                </c:pt>
              </c:numCache>
            </c:numRef>
          </c:val>
          <c:smooth val="0"/>
        </c:ser>
        <c:dLbls>
          <c:showLegendKey val="0"/>
          <c:showVal val="0"/>
          <c:showCatName val="0"/>
          <c:showSerName val="0"/>
          <c:showPercent val="0"/>
          <c:showBubbleSize val="0"/>
        </c:dLbls>
        <c:marker val="1"/>
        <c:smooth val="0"/>
        <c:axId val="264122552"/>
        <c:axId val="264122944"/>
      </c:lineChart>
      <c:dateAx>
        <c:axId val="264122552"/>
        <c:scaling>
          <c:orientation val="minMax"/>
        </c:scaling>
        <c:delete val="1"/>
        <c:axPos val="b"/>
        <c:numFmt formatCode="ge" sourceLinked="1"/>
        <c:majorTickMark val="none"/>
        <c:minorTickMark val="none"/>
        <c:tickLblPos val="none"/>
        <c:crossAx val="264122944"/>
        <c:crosses val="autoZero"/>
        <c:auto val="1"/>
        <c:lblOffset val="100"/>
        <c:baseTimeUnit val="years"/>
      </c:dateAx>
      <c:valAx>
        <c:axId val="2641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12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29.81</c:v>
                </c:pt>
                <c:pt idx="1">
                  <c:v>28.91</c:v>
                </c:pt>
                <c:pt idx="2">
                  <c:v>30.75</c:v>
                </c:pt>
                <c:pt idx="3">
                  <c:v>31.15</c:v>
                </c:pt>
                <c:pt idx="4">
                  <c:v>33.53</c:v>
                </c:pt>
              </c:numCache>
            </c:numRef>
          </c:val>
        </c:ser>
        <c:dLbls>
          <c:showLegendKey val="0"/>
          <c:showVal val="0"/>
          <c:showCatName val="0"/>
          <c:showSerName val="0"/>
          <c:showPercent val="0"/>
          <c:showBubbleSize val="0"/>
        </c:dLbls>
        <c:gapWidth val="150"/>
        <c:axId val="264124120"/>
        <c:axId val="2641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43.42</c:v>
                </c:pt>
                <c:pt idx="1">
                  <c:v>41.25</c:v>
                </c:pt>
                <c:pt idx="2">
                  <c:v>39.99</c:v>
                </c:pt>
                <c:pt idx="3">
                  <c:v>35.83</c:v>
                </c:pt>
                <c:pt idx="4">
                  <c:v>37.06</c:v>
                </c:pt>
              </c:numCache>
            </c:numRef>
          </c:val>
          <c:smooth val="0"/>
        </c:ser>
        <c:dLbls>
          <c:showLegendKey val="0"/>
          <c:showVal val="0"/>
          <c:showCatName val="0"/>
          <c:showSerName val="0"/>
          <c:showPercent val="0"/>
          <c:showBubbleSize val="0"/>
        </c:dLbls>
        <c:marker val="1"/>
        <c:smooth val="0"/>
        <c:axId val="264124120"/>
        <c:axId val="264124512"/>
      </c:lineChart>
      <c:dateAx>
        <c:axId val="264124120"/>
        <c:scaling>
          <c:orientation val="minMax"/>
        </c:scaling>
        <c:delete val="1"/>
        <c:axPos val="b"/>
        <c:numFmt formatCode="ge" sourceLinked="1"/>
        <c:majorTickMark val="none"/>
        <c:minorTickMark val="none"/>
        <c:tickLblPos val="none"/>
        <c:crossAx val="264124512"/>
        <c:crosses val="autoZero"/>
        <c:auto val="1"/>
        <c:lblOffset val="100"/>
        <c:baseTimeUnit val="years"/>
      </c:dateAx>
      <c:valAx>
        <c:axId val="2641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12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817.1</c:v>
                </c:pt>
                <c:pt idx="1">
                  <c:v>868.78</c:v>
                </c:pt>
                <c:pt idx="2">
                  <c:v>825.27</c:v>
                </c:pt>
                <c:pt idx="3">
                  <c:v>819.46</c:v>
                </c:pt>
                <c:pt idx="4">
                  <c:v>769.3</c:v>
                </c:pt>
              </c:numCache>
            </c:numRef>
          </c:val>
        </c:ser>
        <c:dLbls>
          <c:showLegendKey val="0"/>
          <c:showVal val="0"/>
          <c:showCatName val="0"/>
          <c:showSerName val="0"/>
          <c:showPercent val="0"/>
          <c:showBubbleSize val="0"/>
        </c:dLbls>
        <c:gapWidth val="150"/>
        <c:axId val="264125688"/>
        <c:axId val="264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442.13</c:v>
                </c:pt>
                <c:pt idx="1">
                  <c:v>457.42</c:v>
                </c:pt>
                <c:pt idx="2">
                  <c:v>477.5</c:v>
                </c:pt>
                <c:pt idx="3">
                  <c:v>528.37</c:v>
                </c:pt>
                <c:pt idx="4">
                  <c:v>514.20000000000005</c:v>
                </c:pt>
              </c:numCache>
            </c:numRef>
          </c:val>
          <c:smooth val="0"/>
        </c:ser>
        <c:dLbls>
          <c:showLegendKey val="0"/>
          <c:showVal val="0"/>
          <c:showCatName val="0"/>
          <c:showSerName val="0"/>
          <c:showPercent val="0"/>
          <c:showBubbleSize val="0"/>
        </c:dLbls>
        <c:marker val="1"/>
        <c:smooth val="0"/>
        <c:axId val="264125688"/>
        <c:axId val="264126080"/>
      </c:lineChart>
      <c:dateAx>
        <c:axId val="264125688"/>
        <c:scaling>
          <c:orientation val="minMax"/>
        </c:scaling>
        <c:delete val="1"/>
        <c:axPos val="b"/>
        <c:numFmt formatCode="ge" sourceLinked="1"/>
        <c:majorTickMark val="none"/>
        <c:minorTickMark val="none"/>
        <c:tickLblPos val="none"/>
        <c:crossAx val="264126080"/>
        <c:crosses val="autoZero"/>
        <c:auto val="1"/>
        <c:lblOffset val="100"/>
        <c:baseTimeUnit val="years"/>
      </c:dateAx>
      <c:valAx>
        <c:axId val="2641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12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40"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京都府　京丹波町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
        <v>125</v>
      </c>
      <c r="AE8" s="49"/>
      <c r="AF8" s="49"/>
      <c r="AG8" s="49"/>
      <c r="AH8" s="49"/>
      <c r="AI8" s="49"/>
      <c r="AJ8" s="49"/>
      <c r="AK8" s="4"/>
      <c r="AL8" s="50">
        <f>データ!S6</f>
        <v>14903</v>
      </c>
      <c r="AM8" s="50"/>
      <c r="AN8" s="50"/>
      <c r="AO8" s="50"/>
      <c r="AP8" s="50"/>
      <c r="AQ8" s="50"/>
      <c r="AR8" s="50"/>
      <c r="AS8" s="50"/>
      <c r="AT8" s="45">
        <f>データ!T6</f>
        <v>303.08999999999997</v>
      </c>
      <c r="AU8" s="45"/>
      <c r="AV8" s="45"/>
      <c r="AW8" s="45"/>
      <c r="AX8" s="45"/>
      <c r="AY8" s="45"/>
      <c r="AZ8" s="45"/>
      <c r="BA8" s="45"/>
      <c r="BB8" s="45">
        <f>データ!U6</f>
        <v>49.17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0.3</v>
      </c>
      <c r="Q10" s="45"/>
      <c r="R10" s="45"/>
      <c r="S10" s="45"/>
      <c r="T10" s="45"/>
      <c r="U10" s="45"/>
      <c r="V10" s="45"/>
      <c r="W10" s="45">
        <f>データ!Q6</f>
        <v>100</v>
      </c>
      <c r="X10" s="45"/>
      <c r="Y10" s="45"/>
      <c r="Z10" s="45"/>
      <c r="AA10" s="45"/>
      <c r="AB10" s="45"/>
      <c r="AC10" s="45"/>
      <c r="AD10" s="50">
        <f>データ!R6</f>
        <v>4104</v>
      </c>
      <c r="AE10" s="50"/>
      <c r="AF10" s="50"/>
      <c r="AG10" s="50"/>
      <c r="AH10" s="50"/>
      <c r="AI10" s="50"/>
      <c r="AJ10" s="50"/>
      <c r="AK10" s="2"/>
      <c r="AL10" s="50">
        <f>データ!V6</f>
        <v>44</v>
      </c>
      <c r="AM10" s="50"/>
      <c r="AN10" s="50"/>
      <c r="AO10" s="50"/>
      <c r="AP10" s="50"/>
      <c r="AQ10" s="50"/>
      <c r="AR10" s="50"/>
      <c r="AS10" s="50"/>
      <c r="AT10" s="45">
        <f>データ!W6</f>
        <v>0.05</v>
      </c>
      <c r="AU10" s="45"/>
      <c r="AV10" s="45"/>
      <c r="AW10" s="45"/>
      <c r="AX10" s="45"/>
      <c r="AY10" s="45"/>
      <c r="AZ10" s="45"/>
      <c r="BA10" s="45"/>
      <c r="BB10" s="45">
        <f>データ!X6</f>
        <v>880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127</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124</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126</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56</v>
      </c>
      <c r="H86" s="26" t="str">
        <f>データ!BP6</f>
        <v>【274.07】</v>
      </c>
      <c r="I86" s="26" t="str">
        <f>データ!CA6</f>
        <v>【37.06】</v>
      </c>
      <c r="J86" s="26" t="str">
        <f>データ!CL6</f>
        <v>【514.20】</v>
      </c>
      <c r="K86" s="26" t="str">
        <f>データ!CW6</f>
        <v>【27.55】</v>
      </c>
      <c r="L86" s="26" t="str">
        <f>データ!DH6</f>
        <v>【94.87】</v>
      </c>
      <c r="M86" s="26" t="s">
        <v>57</v>
      </c>
      <c r="N86" s="26" t="s">
        <v>58</v>
      </c>
      <c r="O86" s="26" t="str">
        <f>データ!EO6</f>
        <v>【0.00】</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60</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61</v>
      </c>
      <c r="B3" s="29" t="s">
        <v>62</v>
      </c>
      <c r="C3" s="29" t="s">
        <v>63</v>
      </c>
      <c r="D3" s="29" t="s">
        <v>64</v>
      </c>
      <c r="E3" s="29" t="s">
        <v>65</v>
      </c>
      <c r="F3" s="29" t="s">
        <v>66</v>
      </c>
      <c r="G3" s="29" t="s">
        <v>67</v>
      </c>
      <c r="H3" s="83" t="s">
        <v>68</v>
      </c>
      <c r="I3" s="84"/>
      <c r="J3" s="84"/>
      <c r="K3" s="84"/>
      <c r="L3" s="84"/>
      <c r="M3" s="84"/>
      <c r="N3" s="84"/>
      <c r="O3" s="84"/>
      <c r="P3" s="84"/>
      <c r="Q3" s="84"/>
      <c r="R3" s="84"/>
      <c r="S3" s="84"/>
      <c r="T3" s="84"/>
      <c r="U3" s="84"/>
      <c r="V3" s="84"/>
      <c r="W3" s="84"/>
      <c r="X3" s="85"/>
      <c r="Y3" s="89" t="s">
        <v>69</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70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71</v>
      </c>
      <c r="B4" s="30"/>
      <c r="C4" s="30"/>
      <c r="D4" s="30"/>
      <c r="E4" s="30"/>
      <c r="F4" s="30"/>
      <c r="G4" s="30"/>
      <c r="H4" s="86"/>
      <c r="I4" s="87"/>
      <c r="J4" s="87"/>
      <c r="K4" s="87"/>
      <c r="L4" s="87"/>
      <c r="M4" s="87"/>
      <c r="N4" s="87"/>
      <c r="O4" s="87"/>
      <c r="P4" s="87"/>
      <c r="Q4" s="87"/>
      <c r="R4" s="87"/>
      <c r="S4" s="87"/>
      <c r="T4" s="87"/>
      <c r="U4" s="87"/>
      <c r="V4" s="87"/>
      <c r="W4" s="87"/>
      <c r="X4" s="88"/>
      <c r="Y4" s="82" t="s">
        <v>72</v>
      </c>
      <c r="Z4" s="82"/>
      <c r="AA4" s="82"/>
      <c r="AB4" s="82"/>
      <c r="AC4" s="82"/>
      <c r="AD4" s="82"/>
      <c r="AE4" s="82"/>
      <c r="AF4" s="82"/>
      <c r="AG4" s="82"/>
      <c r="AH4" s="82"/>
      <c r="AI4" s="82"/>
      <c r="AJ4" s="82" t="s">
        <v>73</v>
      </c>
      <c r="AK4" s="82"/>
      <c r="AL4" s="82"/>
      <c r="AM4" s="82"/>
      <c r="AN4" s="82"/>
      <c r="AO4" s="82"/>
      <c r="AP4" s="82"/>
      <c r="AQ4" s="82"/>
      <c r="AR4" s="82"/>
      <c r="AS4" s="82"/>
      <c r="AT4" s="82"/>
      <c r="AU4" s="82" t="s">
        <v>74</v>
      </c>
      <c r="AV4" s="82"/>
      <c r="AW4" s="82"/>
      <c r="AX4" s="82"/>
      <c r="AY4" s="82"/>
      <c r="AZ4" s="82"/>
      <c r="BA4" s="82"/>
      <c r="BB4" s="82"/>
      <c r="BC4" s="82"/>
      <c r="BD4" s="82"/>
      <c r="BE4" s="82"/>
      <c r="BF4" s="82" t="s">
        <v>75</v>
      </c>
      <c r="BG4" s="82"/>
      <c r="BH4" s="82"/>
      <c r="BI4" s="82"/>
      <c r="BJ4" s="82"/>
      <c r="BK4" s="82"/>
      <c r="BL4" s="82"/>
      <c r="BM4" s="82"/>
      <c r="BN4" s="82"/>
      <c r="BO4" s="82"/>
      <c r="BP4" s="82"/>
      <c r="BQ4" s="82" t="s">
        <v>76</v>
      </c>
      <c r="BR4" s="82"/>
      <c r="BS4" s="82"/>
      <c r="BT4" s="82"/>
      <c r="BU4" s="82"/>
      <c r="BV4" s="82"/>
      <c r="BW4" s="82"/>
      <c r="BX4" s="82"/>
      <c r="BY4" s="82"/>
      <c r="BZ4" s="82"/>
      <c r="CA4" s="82"/>
      <c r="CB4" s="82" t="s">
        <v>77</v>
      </c>
      <c r="CC4" s="82"/>
      <c r="CD4" s="82"/>
      <c r="CE4" s="82"/>
      <c r="CF4" s="82"/>
      <c r="CG4" s="82"/>
      <c r="CH4" s="82"/>
      <c r="CI4" s="82"/>
      <c r="CJ4" s="82"/>
      <c r="CK4" s="82"/>
      <c r="CL4" s="82"/>
      <c r="CM4" s="82" t="s">
        <v>78</v>
      </c>
      <c r="CN4" s="82"/>
      <c r="CO4" s="82"/>
      <c r="CP4" s="82"/>
      <c r="CQ4" s="82"/>
      <c r="CR4" s="82"/>
      <c r="CS4" s="82"/>
      <c r="CT4" s="82"/>
      <c r="CU4" s="82"/>
      <c r="CV4" s="82"/>
      <c r="CW4" s="82"/>
      <c r="CX4" s="82" t="s">
        <v>79</v>
      </c>
      <c r="CY4" s="82"/>
      <c r="CZ4" s="82"/>
      <c r="DA4" s="82"/>
      <c r="DB4" s="82"/>
      <c r="DC4" s="82"/>
      <c r="DD4" s="82"/>
      <c r="DE4" s="82"/>
      <c r="DF4" s="82"/>
      <c r="DG4" s="82"/>
      <c r="DH4" s="82"/>
      <c r="DI4" s="82" t="s">
        <v>80</v>
      </c>
      <c r="DJ4" s="82"/>
      <c r="DK4" s="82"/>
      <c r="DL4" s="82"/>
      <c r="DM4" s="82"/>
      <c r="DN4" s="82"/>
      <c r="DO4" s="82"/>
      <c r="DP4" s="82"/>
      <c r="DQ4" s="82"/>
      <c r="DR4" s="82"/>
      <c r="DS4" s="82"/>
      <c r="DT4" s="82" t="s">
        <v>81</v>
      </c>
      <c r="DU4" s="82"/>
      <c r="DV4" s="82"/>
      <c r="DW4" s="82"/>
      <c r="DX4" s="82"/>
      <c r="DY4" s="82"/>
      <c r="DZ4" s="82"/>
      <c r="EA4" s="82"/>
      <c r="EB4" s="82"/>
      <c r="EC4" s="82"/>
      <c r="ED4" s="82"/>
      <c r="EE4" s="82" t="s">
        <v>82</v>
      </c>
      <c r="EF4" s="82"/>
      <c r="EG4" s="82"/>
      <c r="EH4" s="82"/>
      <c r="EI4" s="82"/>
      <c r="EJ4" s="82"/>
      <c r="EK4" s="82"/>
      <c r="EL4" s="82"/>
      <c r="EM4" s="82"/>
      <c r="EN4" s="82"/>
      <c r="EO4" s="82"/>
    </row>
    <row r="5" spans="1:145">
      <c r="A5" s="28" t="s">
        <v>83</v>
      </c>
      <c r="B5" s="31"/>
      <c r="C5" s="31"/>
      <c r="D5" s="31"/>
      <c r="E5" s="31"/>
      <c r="F5" s="31"/>
      <c r="G5" s="31"/>
      <c r="H5" s="32" t="s">
        <v>84</v>
      </c>
      <c r="I5" s="32" t="s">
        <v>85</v>
      </c>
      <c r="J5" s="32" t="s">
        <v>86</v>
      </c>
      <c r="K5" s="32" t="s">
        <v>87</v>
      </c>
      <c r="L5" s="32" t="s">
        <v>88</v>
      </c>
      <c r="M5" s="32" t="s">
        <v>5</v>
      </c>
      <c r="N5" s="32" t="s">
        <v>89</v>
      </c>
      <c r="O5" s="32" t="s">
        <v>90</v>
      </c>
      <c r="P5" s="32" t="s">
        <v>91</v>
      </c>
      <c r="Q5" s="32" t="s">
        <v>92</v>
      </c>
      <c r="R5" s="32" t="s">
        <v>93</v>
      </c>
      <c r="S5" s="32" t="s">
        <v>94</v>
      </c>
      <c r="T5" s="32" t="s">
        <v>95</v>
      </c>
      <c r="U5" s="32" t="s">
        <v>96</v>
      </c>
      <c r="V5" s="32" t="s">
        <v>97</v>
      </c>
      <c r="W5" s="32" t="s">
        <v>98</v>
      </c>
      <c r="X5" s="32" t="s">
        <v>99</v>
      </c>
      <c r="Y5" s="32" t="s">
        <v>100</v>
      </c>
      <c r="Z5" s="32" t="s">
        <v>101</v>
      </c>
      <c r="AA5" s="32" t="s">
        <v>102</v>
      </c>
      <c r="AB5" s="32" t="s">
        <v>103</v>
      </c>
      <c r="AC5" s="32" t="s">
        <v>104</v>
      </c>
      <c r="AD5" s="32" t="s">
        <v>105</v>
      </c>
      <c r="AE5" s="32" t="s">
        <v>106</v>
      </c>
      <c r="AF5" s="32" t="s">
        <v>107</v>
      </c>
      <c r="AG5" s="32" t="s">
        <v>108</v>
      </c>
      <c r="AH5" s="32" t="s">
        <v>109</v>
      </c>
      <c r="AI5" s="32" t="s">
        <v>43</v>
      </c>
      <c r="AJ5" s="32" t="s">
        <v>100</v>
      </c>
      <c r="AK5" s="32" t="s">
        <v>101</v>
      </c>
      <c r="AL5" s="32" t="s">
        <v>102</v>
      </c>
      <c r="AM5" s="32" t="s">
        <v>103</v>
      </c>
      <c r="AN5" s="32" t="s">
        <v>104</v>
      </c>
      <c r="AO5" s="32" t="s">
        <v>105</v>
      </c>
      <c r="AP5" s="32" t="s">
        <v>106</v>
      </c>
      <c r="AQ5" s="32" t="s">
        <v>107</v>
      </c>
      <c r="AR5" s="32" t="s">
        <v>108</v>
      </c>
      <c r="AS5" s="32" t="s">
        <v>109</v>
      </c>
      <c r="AT5" s="32" t="s">
        <v>110</v>
      </c>
      <c r="AU5" s="32" t="s">
        <v>100</v>
      </c>
      <c r="AV5" s="32" t="s">
        <v>101</v>
      </c>
      <c r="AW5" s="32" t="s">
        <v>102</v>
      </c>
      <c r="AX5" s="32" t="s">
        <v>103</v>
      </c>
      <c r="AY5" s="32" t="s">
        <v>104</v>
      </c>
      <c r="AZ5" s="32" t="s">
        <v>105</v>
      </c>
      <c r="BA5" s="32" t="s">
        <v>106</v>
      </c>
      <c r="BB5" s="32" t="s">
        <v>107</v>
      </c>
      <c r="BC5" s="32" t="s">
        <v>108</v>
      </c>
      <c r="BD5" s="32" t="s">
        <v>109</v>
      </c>
      <c r="BE5" s="32" t="s">
        <v>110</v>
      </c>
      <c r="BF5" s="32" t="s">
        <v>100</v>
      </c>
      <c r="BG5" s="32" t="s">
        <v>101</v>
      </c>
      <c r="BH5" s="32" t="s">
        <v>102</v>
      </c>
      <c r="BI5" s="32" t="s">
        <v>103</v>
      </c>
      <c r="BJ5" s="32" t="s">
        <v>104</v>
      </c>
      <c r="BK5" s="32" t="s">
        <v>105</v>
      </c>
      <c r="BL5" s="32" t="s">
        <v>106</v>
      </c>
      <c r="BM5" s="32" t="s">
        <v>107</v>
      </c>
      <c r="BN5" s="32" t="s">
        <v>108</v>
      </c>
      <c r="BO5" s="32" t="s">
        <v>109</v>
      </c>
      <c r="BP5" s="32" t="s">
        <v>110</v>
      </c>
      <c r="BQ5" s="32" t="s">
        <v>100</v>
      </c>
      <c r="BR5" s="32" t="s">
        <v>101</v>
      </c>
      <c r="BS5" s="32" t="s">
        <v>102</v>
      </c>
      <c r="BT5" s="32" t="s">
        <v>103</v>
      </c>
      <c r="BU5" s="32" t="s">
        <v>104</v>
      </c>
      <c r="BV5" s="32" t="s">
        <v>105</v>
      </c>
      <c r="BW5" s="32" t="s">
        <v>106</v>
      </c>
      <c r="BX5" s="32" t="s">
        <v>107</v>
      </c>
      <c r="BY5" s="32" t="s">
        <v>108</v>
      </c>
      <c r="BZ5" s="32" t="s">
        <v>109</v>
      </c>
      <c r="CA5" s="32" t="s">
        <v>110</v>
      </c>
      <c r="CB5" s="32" t="s">
        <v>100</v>
      </c>
      <c r="CC5" s="32" t="s">
        <v>101</v>
      </c>
      <c r="CD5" s="32" t="s">
        <v>102</v>
      </c>
      <c r="CE5" s="32" t="s">
        <v>103</v>
      </c>
      <c r="CF5" s="32" t="s">
        <v>104</v>
      </c>
      <c r="CG5" s="32" t="s">
        <v>105</v>
      </c>
      <c r="CH5" s="32" t="s">
        <v>106</v>
      </c>
      <c r="CI5" s="32" t="s">
        <v>107</v>
      </c>
      <c r="CJ5" s="32" t="s">
        <v>108</v>
      </c>
      <c r="CK5" s="32" t="s">
        <v>109</v>
      </c>
      <c r="CL5" s="32" t="s">
        <v>110</v>
      </c>
      <c r="CM5" s="32" t="s">
        <v>100</v>
      </c>
      <c r="CN5" s="32" t="s">
        <v>101</v>
      </c>
      <c r="CO5" s="32" t="s">
        <v>102</v>
      </c>
      <c r="CP5" s="32" t="s">
        <v>103</v>
      </c>
      <c r="CQ5" s="32" t="s">
        <v>104</v>
      </c>
      <c r="CR5" s="32" t="s">
        <v>105</v>
      </c>
      <c r="CS5" s="32" t="s">
        <v>106</v>
      </c>
      <c r="CT5" s="32" t="s">
        <v>107</v>
      </c>
      <c r="CU5" s="32" t="s">
        <v>108</v>
      </c>
      <c r="CV5" s="32" t="s">
        <v>109</v>
      </c>
      <c r="CW5" s="32" t="s">
        <v>110</v>
      </c>
      <c r="CX5" s="32" t="s">
        <v>100</v>
      </c>
      <c r="CY5" s="32" t="s">
        <v>101</v>
      </c>
      <c r="CZ5" s="32" t="s">
        <v>102</v>
      </c>
      <c r="DA5" s="32" t="s">
        <v>103</v>
      </c>
      <c r="DB5" s="32" t="s">
        <v>104</v>
      </c>
      <c r="DC5" s="32" t="s">
        <v>105</v>
      </c>
      <c r="DD5" s="32" t="s">
        <v>106</v>
      </c>
      <c r="DE5" s="32" t="s">
        <v>107</v>
      </c>
      <c r="DF5" s="32" t="s">
        <v>108</v>
      </c>
      <c r="DG5" s="32" t="s">
        <v>109</v>
      </c>
      <c r="DH5" s="32" t="s">
        <v>110</v>
      </c>
      <c r="DI5" s="32" t="s">
        <v>100</v>
      </c>
      <c r="DJ5" s="32" t="s">
        <v>101</v>
      </c>
      <c r="DK5" s="32" t="s">
        <v>102</v>
      </c>
      <c r="DL5" s="32" t="s">
        <v>103</v>
      </c>
      <c r="DM5" s="32" t="s">
        <v>104</v>
      </c>
      <c r="DN5" s="32" t="s">
        <v>105</v>
      </c>
      <c r="DO5" s="32" t="s">
        <v>106</v>
      </c>
      <c r="DP5" s="32" t="s">
        <v>107</v>
      </c>
      <c r="DQ5" s="32" t="s">
        <v>108</v>
      </c>
      <c r="DR5" s="32" t="s">
        <v>109</v>
      </c>
      <c r="DS5" s="32" t="s">
        <v>110</v>
      </c>
      <c r="DT5" s="32" t="s">
        <v>100</v>
      </c>
      <c r="DU5" s="32" t="s">
        <v>101</v>
      </c>
      <c r="DV5" s="32" t="s">
        <v>102</v>
      </c>
      <c r="DW5" s="32" t="s">
        <v>103</v>
      </c>
      <c r="DX5" s="32" t="s">
        <v>104</v>
      </c>
      <c r="DY5" s="32" t="s">
        <v>105</v>
      </c>
      <c r="DZ5" s="32" t="s">
        <v>106</v>
      </c>
      <c r="EA5" s="32" t="s">
        <v>107</v>
      </c>
      <c r="EB5" s="32" t="s">
        <v>108</v>
      </c>
      <c r="EC5" s="32" t="s">
        <v>109</v>
      </c>
      <c r="ED5" s="32" t="s">
        <v>110</v>
      </c>
      <c r="EE5" s="32" t="s">
        <v>100</v>
      </c>
      <c r="EF5" s="32" t="s">
        <v>101</v>
      </c>
      <c r="EG5" s="32" t="s">
        <v>102</v>
      </c>
      <c r="EH5" s="32" t="s">
        <v>103</v>
      </c>
      <c r="EI5" s="32" t="s">
        <v>104</v>
      </c>
      <c r="EJ5" s="32" t="s">
        <v>105</v>
      </c>
      <c r="EK5" s="32" t="s">
        <v>106</v>
      </c>
      <c r="EL5" s="32" t="s">
        <v>107</v>
      </c>
      <c r="EM5" s="32" t="s">
        <v>108</v>
      </c>
      <c r="EN5" s="32" t="s">
        <v>109</v>
      </c>
      <c r="EO5" s="32" t="s">
        <v>110</v>
      </c>
    </row>
    <row r="6" spans="1:145" s="36" customFormat="1">
      <c r="A6" s="28" t="s">
        <v>111</v>
      </c>
      <c r="B6" s="33">
        <f>B7</f>
        <v>2016</v>
      </c>
      <c r="C6" s="33">
        <f t="shared" ref="C6:X6" si="3">C7</f>
        <v>264075</v>
      </c>
      <c r="D6" s="33">
        <f t="shared" si="3"/>
        <v>47</v>
      </c>
      <c r="E6" s="33">
        <f t="shared" si="3"/>
        <v>17</v>
      </c>
      <c r="F6" s="33">
        <f t="shared" si="3"/>
        <v>8</v>
      </c>
      <c r="G6" s="33">
        <f t="shared" si="3"/>
        <v>0</v>
      </c>
      <c r="H6" s="33" t="str">
        <f t="shared" si="3"/>
        <v>京都府　京丹波町</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0.3</v>
      </c>
      <c r="Q6" s="34">
        <f t="shared" si="3"/>
        <v>100</v>
      </c>
      <c r="R6" s="34">
        <f t="shared" si="3"/>
        <v>4104</v>
      </c>
      <c r="S6" s="34">
        <f t="shared" si="3"/>
        <v>14903</v>
      </c>
      <c r="T6" s="34">
        <f t="shared" si="3"/>
        <v>303.08999999999997</v>
      </c>
      <c r="U6" s="34">
        <f t="shared" si="3"/>
        <v>49.17</v>
      </c>
      <c r="V6" s="34">
        <f t="shared" si="3"/>
        <v>44</v>
      </c>
      <c r="W6" s="34">
        <f t="shared" si="3"/>
        <v>0.05</v>
      </c>
      <c r="X6" s="34">
        <f t="shared" si="3"/>
        <v>880</v>
      </c>
      <c r="Y6" s="35">
        <f>IF(Y7="",NA(),Y7)</f>
        <v>100.06</v>
      </c>
      <c r="Z6" s="35">
        <f t="shared" ref="Z6:AH6" si="4">IF(Z7="",NA(),Z7)</f>
        <v>99.94</v>
      </c>
      <c r="AA6" s="35">
        <f t="shared" si="4"/>
        <v>100.38</v>
      </c>
      <c r="AB6" s="35">
        <f t="shared" si="4"/>
        <v>99.66</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195.18</v>
      </c>
      <c r="BL6" s="35">
        <f t="shared" si="7"/>
        <v>183.02</v>
      </c>
      <c r="BM6" s="35">
        <f t="shared" si="7"/>
        <v>163.30000000000001</v>
      </c>
      <c r="BN6" s="35">
        <f t="shared" si="7"/>
        <v>332.28</v>
      </c>
      <c r="BO6" s="35">
        <f t="shared" si="7"/>
        <v>274.07</v>
      </c>
      <c r="BP6" s="34" t="str">
        <f>IF(BP7="","",IF(BP7="-","【-】","【"&amp;SUBSTITUTE(TEXT(BP7,"#,##0.00"),"-","△")&amp;"】"))</f>
        <v>【274.07】</v>
      </c>
      <c r="BQ6" s="35">
        <f>IF(BQ7="",NA(),BQ7)</f>
        <v>29.81</v>
      </c>
      <c r="BR6" s="35">
        <f t="shared" ref="BR6:BZ6" si="8">IF(BR7="",NA(),BR7)</f>
        <v>28.91</v>
      </c>
      <c r="BS6" s="35">
        <f t="shared" si="8"/>
        <v>30.75</v>
      </c>
      <c r="BT6" s="35">
        <f t="shared" si="8"/>
        <v>31.15</v>
      </c>
      <c r="BU6" s="35">
        <f t="shared" si="8"/>
        <v>33.53</v>
      </c>
      <c r="BV6" s="35">
        <f t="shared" si="8"/>
        <v>43.42</v>
      </c>
      <c r="BW6" s="35">
        <f t="shared" si="8"/>
        <v>41.25</v>
      </c>
      <c r="BX6" s="35">
        <f t="shared" si="8"/>
        <v>39.99</v>
      </c>
      <c r="BY6" s="35">
        <f t="shared" si="8"/>
        <v>35.83</v>
      </c>
      <c r="BZ6" s="35">
        <f t="shared" si="8"/>
        <v>37.06</v>
      </c>
      <c r="CA6" s="34" t="str">
        <f>IF(CA7="","",IF(CA7="-","【-】","【"&amp;SUBSTITUTE(TEXT(CA7,"#,##0.00"),"-","△")&amp;"】"))</f>
        <v>【37.06】</v>
      </c>
      <c r="CB6" s="35">
        <f>IF(CB7="",NA(),CB7)</f>
        <v>817.1</v>
      </c>
      <c r="CC6" s="35">
        <f t="shared" ref="CC6:CK6" si="9">IF(CC7="",NA(),CC7)</f>
        <v>868.78</v>
      </c>
      <c r="CD6" s="35">
        <f t="shared" si="9"/>
        <v>825.27</v>
      </c>
      <c r="CE6" s="35">
        <f t="shared" si="9"/>
        <v>819.46</v>
      </c>
      <c r="CF6" s="35">
        <f t="shared" si="9"/>
        <v>769.3</v>
      </c>
      <c r="CG6" s="35">
        <f t="shared" si="9"/>
        <v>442.13</v>
      </c>
      <c r="CH6" s="35">
        <f t="shared" si="9"/>
        <v>457.42</v>
      </c>
      <c r="CI6" s="35">
        <f t="shared" si="9"/>
        <v>477.5</v>
      </c>
      <c r="CJ6" s="35">
        <f t="shared" si="9"/>
        <v>528.37</v>
      </c>
      <c r="CK6" s="35">
        <f t="shared" si="9"/>
        <v>514.20000000000005</v>
      </c>
      <c r="CL6" s="34" t="str">
        <f>IF(CL7="","",IF(CL7="-","【-】","【"&amp;SUBSTITUTE(TEXT(CL7,"#,##0.00"),"-","△")&amp;"】"))</f>
        <v>【514.20】</v>
      </c>
      <c r="CM6" s="35">
        <f>IF(CM7="",NA(),CM7)</f>
        <v>52.63</v>
      </c>
      <c r="CN6" s="35">
        <f t="shared" ref="CN6:CV6" si="10">IF(CN7="",NA(),CN7)</f>
        <v>52.63</v>
      </c>
      <c r="CO6" s="35">
        <f t="shared" si="10"/>
        <v>52.63</v>
      </c>
      <c r="CP6" s="35">
        <f t="shared" si="10"/>
        <v>52.63</v>
      </c>
      <c r="CQ6" s="35">
        <f t="shared" si="10"/>
        <v>52.63</v>
      </c>
      <c r="CR6" s="35">
        <f t="shared" si="10"/>
        <v>28.09</v>
      </c>
      <c r="CS6" s="35">
        <f t="shared" si="10"/>
        <v>28.6</v>
      </c>
      <c r="CT6" s="35">
        <f t="shared" si="10"/>
        <v>28.81</v>
      </c>
      <c r="CU6" s="35">
        <f t="shared" si="10"/>
        <v>27.46</v>
      </c>
      <c r="CV6" s="35">
        <f t="shared" si="10"/>
        <v>27.55</v>
      </c>
      <c r="CW6" s="34" t="str">
        <f>IF(CW7="","",IF(CW7="-","【-】","【"&amp;SUBSTITUTE(TEXT(CW7,"#,##0.00"),"-","△")&amp;"】"))</f>
        <v>【27.55】</v>
      </c>
      <c r="CX6" s="35">
        <f>IF(CX7="",NA(),CX7)</f>
        <v>100</v>
      </c>
      <c r="CY6" s="35">
        <f t="shared" ref="CY6:DG6" si="11">IF(CY7="",NA(),CY7)</f>
        <v>100</v>
      </c>
      <c r="CZ6" s="35">
        <f t="shared" si="11"/>
        <v>100</v>
      </c>
      <c r="DA6" s="35">
        <f t="shared" si="11"/>
        <v>100</v>
      </c>
      <c r="DB6" s="35">
        <f t="shared" si="11"/>
        <v>100</v>
      </c>
      <c r="DC6" s="35">
        <f t="shared" si="11"/>
        <v>95.31</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c r="A7" s="28"/>
      <c r="B7" s="37">
        <v>2016</v>
      </c>
      <c r="C7" s="37">
        <v>264075</v>
      </c>
      <c r="D7" s="37">
        <v>47</v>
      </c>
      <c r="E7" s="37">
        <v>17</v>
      </c>
      <c r="F7" s="37">
        <v>8</v>
      </c>
      <c r="G7" s="37">
        <v>0</v>
      </c>
      <c r="H7" s="37" t="s">
        <v>112</v>
      </c>
      <c r="I7" s="37" t="s">
        <v>113</v>
      </c>
      <c r="J7" s="37" t="s">
        <v>114</v>
      </c>
      <c r="K7" s="37" t="s">
        <v>115</v>
      </c>
      <c r="L7" s="37" t="s">
        <v>116</v>
      </c>
      <c r="M7" s="37"/>
      <c r="N7" s="38" t="s">
        <v>117</v>
      </c>
      <c r="O7" s="38" t="s">
        <v>118</v>
      </c>
      <c r="P7" s="38">
        <v>0.3</v>
      </c>
      <c r="Q7" s="38">
        <v>100</v>
      </c>
      <c r="R7" s="38">
        <v>4104</v>
      </c>
      <c r="S7" s="38">
        <v>14903</v>
      </c>
      <c r="T7" s="38">
        <v>303.08999999999997</v>
      </c>
      <c r="U7" s="38">
        <v>49.17</v>
      </c>
      <c r="V7" s="38">
        <v>44</v>
      </c>
      <c r="W7" s="38">
        <v>0.05</v>
      </c>
      <c r="X7" s="38">
        <v>880</v>
      </c>
      <c r="Y7" s="38">
        <v>100.06</v>
      </c>
      <c r="Z7" s="38">
        <v>99.94</v>
      </c>
      <c r="AA7" s="38">
        <v>100.38</v>
      </c>
      <c r="AB7" s="38">
        <v>99.66</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195.18</v>
      </c>
      <c r="BL7" s="38">
        <v>183.02</v>
      </c>
      <c r="BM7" s="38">
        <v>163.30000000000001</v>
      </c>
      <c r="BN7" s="38">
        <v>332.28</v>
      </c>
      <c r="BO7" s="38">
        <v>274.07</v>
      </c>
      <c r="BP7" s="38">
        <v>274.07</v>
      </c>
      <c r="BQ7" s="38">
        <v>29.81</v>
      </c>
      <c r="BR7" s="38">
        <v>28.91</v>
      </c>
      <c r="BS7" s="38">
        <v>30.75</v>
      </c>
      <c r="BT7" s="38">
        <v>31.15</v>
      </c>
      <c r="BU7" s="38">
        <v>33.53</v>
      </c>
      <c r="BV7" s="38">
        <v>43.42</v>
      </c>
      <c r="BW7" s="38">
        <v>41.25</v>
      </c>
      <c r="BX7" s="38">
        <v>39.99</v>
      </c>
      <c r="BY7" s="38">
        <v>35.83</v>
      </c>
      <c r="BZ7" s="38">
        <v>37.06</v>
      </c>
      <c r="CA7" s="38">
        <v>37.06</v>
      </c>
      <c r="CB7" s="38">
        <v>817.1</v>
      </c>
      <c r="CC7" s="38">
        <v>868.78</v>
      </c>
      <c r="CD7" s="38">
        <v>825.27</v>
      </c>
      <c r="CE7" s="38">
        <v>819.46</v>
      </c>
      <c r="CF7" s="38">
        <v>769.3</v>
      </c>
      <c r="CG7" s="38">
        <v>442.13</v>
      </c>
      <c r="CH7" s="38">
        <v>457.42</v>
      </c>
      <c r="CI7" s="38">
        <v>477.5</v>
      </c>
      <c r="CJ7" s="38">
        <v>528.37</v>
      </c>
      <c r="CK7" s="38">
        <v>514.20000000000005</v>
      </c>
      <c r="CL7" s="38">
        <v>514.20000000000005</v>
      </c>
      <c r="CM7" s="38">
        <v>52.63</v>
      </c>
      <c r="CN7" s="38">
        <v>52.63</v>
      </c>
      <c r="CO7" s="38">
        <v>52.63</v>
      </c>
      <c r="CP7" s="38">
        <v>52.63</v>
      </c>
      <c r="CQ7" s="38">
        <v>52.63</v>
      </c>
      <c r="CR7" s="38">
        <v>28.09</v>
      </c>
      <c r="CS7" s="38">
        <v>28.6</v>
      </c>
      <c r="CT7" s="38">
        <v>28.81</v>
      </c>
      <c r="CU7" s="38">
        <v>27.46</v>
      </c>
      <c r="CV7" s="38">
        <v>27.55</v>
      </c>
      <c r="CW7" s="38">
        <v>27.55</v>
      </c>
      <c r="CX7" s="38">
        <v>100</v>
      </c>
      <c r="CY7" s="38">
        <v>100</v>
      </c>
      <c r="CZ7" s="38">
        <v>100</v>
      </c>
      <c r="DA7" s="38">
        <v>100</v>
      </c>
      <c r="DB7" s="38">
        <v>100</v>
      </c>
      <c r="DC7" s="38">
        <v>95.31</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119</v>
      </c>
      <c r="C9" s="40" t="s">
        <v>120</v>
      </c>
      <c r="D9" s="40" t="s">
        <v>121</v>
      </c>
      <c r="E9" s="40" t="s">
        <v>122</v>
      </c>
      <c r="F9" s="40" t="s">
        <v>123</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62</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Takashi-Noma</dc:creator>
  <cp:lastModifiedBy>京丹波町</cp:lastModifiedBy>
  <cp:lastPrinted>2018-02-09T01:44:37Z</cp:lastPrinted>
  <dcterms:created xsi:type="dcterms:W3CDTF">2018-02-08T03:56:06Z</dcterms:created>
  <dcterms:modified xsi:type="dcterms:W3CDTF">2018-02-09T01:57:40Z</dcterms:modified>
</cp:coreProperties>
</file>