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kashi-Noma\Desktop\"/>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AT10" i="4"/>
  <c r="AL10" i="4"/>
  <c r="B10"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<sst xmlns="http://schemas.openxmlformats.org/spreadsheetml/2006/main" count="251" uniqueCount="126">
  <si>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</si>
  <si>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</si>
  <si>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</si>
  <si>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</si>
  <si>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</si>
  <si>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</si>
  <si>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</si>
  <si>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</si>
  <si>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</si>
  <si>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</si>
  <si>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</si>
  <si>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</si>
  <si>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</si>
  <si>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</si>
  <si>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</si>
  <si>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</si>
  <si>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</si>
  <si>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</si>
  <si>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</si>
  <si>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</si>
  <si>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</si>
  <si>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</si>
  <si>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</si>
  <si>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</si>
  <si>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</si>
  <si>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</si>
  <si>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</si>
  <si>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</si>
  <si>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</si>
  <si>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</si>
  <si>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</si>
  <si>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</si>
  <si>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</si>
  <si>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</si>
  <si>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</si>
  <si>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</si>
  <si>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</si>
  <si>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</si>
  <si>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</si>
  <si>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</si>
  <si>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</si>
  <si>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</si>
  <si>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</si>
  <si>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</si>
  <si>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</si>
  <si>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</si>
  <si>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</si>
  <si>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</si>
  <si>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</si>
  <si>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</si>
  <si>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</si>
  <si>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</si>
  <si>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</si>
  <si>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</si>
  <si>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</si>
  <si>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</si>
  <si>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</si>
  <si>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</si>
  <si>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</si>
  <si>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</si>
  <si>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</si>
  <si>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</si>
  <si>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</si>
  <si>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</si>
  <si>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</si>
  <si>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</si>
  <si>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</si>
  <si>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</si>
  <si>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</si>
  <si>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</si>
  <si>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</si>
  <si>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</si>
  <si>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</si>
  <si>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</si>
  <si>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</si>
  <si>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</si>
  <si>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</si>
  <si>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</si>
  <si>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</si>
  <si>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</si>
  <si>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</si>
  <si>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</si>
  <si>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</si>
  <si>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</si>
  <si>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</si>
  <si>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</si>
  <si>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</si>
  <si>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</si>
  <si>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</si>
  <si>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</si>
  <si>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</si>
  <si>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</si>
  <si>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</si>
  <si>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</si>
  <si>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</si>
  <si>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</si>
  <si>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</si>
  <si>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</si>
  <si>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</si>
  <si>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</si>
  <si>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</si>
  <si>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</si>
  <si>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</si>
  <si>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</si>
  <si>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</si>
  <si>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</si>
  <si>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</si>
  <si>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</si>
  <si>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</si>
  <si>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</si>
  <si>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京丹波町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</si>
  <si>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</si>
  <si>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</si>
  <si>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</si>
  <si>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</si>
  <si>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</si>
  <si>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</si>
  <si>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</si>
  <si>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</si>
  <si>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</si>
  <si>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</si>
  <si>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</si>
  <si>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</si>
  <si>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中山間地域であり住居点在型の本町においては、整備の進んだ集合処理地域以外の水洗化率向上が課題であり、平成２７年度以降は個人設置への補助制度を中心に実施しています。　　　　　　　　　　　　　　　　　　　　　　　　　　また安定的な環境保全を確保するため、寄付行為による既存の個人施設を町管理とし、農業集落排水等の他事業と同様の下水道使用料を徴収し管理運営している状況です。　　　　　　　　　　　　　　　　　　　　　　　　今後、当事業における水洗化率向上（帰属施設の増加）により維持管理経費の増加が見込まれるため、汚水処理経費の一層の削減に努め、また徹底した使用料収入の確保を図る必要があります。　　　　　　　　　　　　　　　　　　　　　　　　　　　　　　　さらには、「広域連携]等による維持管理・収納業務等に関するコスト縮減を図る取組が急務です。</t>
    <rPh sb="211" eb="212">
      <t>トウ</t>
    </rPh>
    <rPh sb="212" eb="214">
      <t>ジギョウ</t>
    </rPh>
    <rPh sb="225" eb="227">
      <t>キゾク</t>
    </rPh>
    <rPh sb="227" eb="229">
      <t>シセツ</t>
    </rPh>
    <rPh sb="230" eb="232">
      <t>ゾウカ</t>
    </rPh>
    <rPh sb="346" eb="348">
      <t>シュウノウ</t>
    </rPh>
    <rPh sb="348" eb="350">
      <t>ギョウム</t>
    </rPh>
    <rPh sb="350" eb="351">
      <t>トウ</t>
    </rPh>
    <rPh sb="352" eb="353">
      <t>カン</t>
    </rPh>
    <rPh sb="366" eb="368">
      <t>キュウム</t>
    </rPh>
    <phoneticPr fontId="4"/>
  </si>
  <si>
    <t>平成１５年度から２６年度まで町設置型（小型合併処理浄化槽）に取組み、合わせて既設の個人設置型からの寄附行為による町管理物件が対象施設です。　　　　　　　　　　　　　　　　　　　　　　　　　　　　　　　　　寄付行為物件については、町管理となった時点で相当年数を経た施設も在り、修繕等年次計画が立てにくい状況です。　　　　　　　　　　　　　　　　　　　　　　　　　　　　　　　　　　　　　　　　　　　　　　　　　　　　　　　　　　　このため、定期点検結果等の集約管理（カルテ化）に取組み、早期対応による修繕コストの抑制を一層図る必要があります。　　　　　　　　　　　　　　　　　　　　　　　　また遊休状態の施設については、使用者との調整を早期に行い施設管理の適正を図ります。　</t>
    <rPh sb="129" eb="130">
      <t>ヘ</t>
    </rPh>
    <rPh sb="225" eb="226">
      <t>トウ</t>
    </rPh>
    <rPh sb="227" eb="229">
      <t>シュウヤク</t>
    </rPh>
    <rPh sb="229" eb="231">
      <t>カンリ</t>
    </rPh>
    <rPh sb="235" eb="236">
      <t>カ</t>
    </rPh>
    <rPh sb="238" eb="240">
      <t>トリク</t>
    </rPh>
    <phoneticPr fontId="4"/>
  </si>
  <si>
    <t>平成２８年度末時点で、町設置基数239基、帰属浄化槽1,070基（前年比20基増）の計1,309基（前年比20基増）について運営管理しており、維持管理施設は毎年増加傾向にあります。　　　　　　　　　　　　　　　　　　　　　　　　　　　　　　　　　　　　　　　　　　　　　　　　　　　　　　　　　　　　　　　　　　　　　　　　　　　　　　　　　①「収益的収支比率」は、平成２８年度94.57％と前年度比0.05％増でした。これは管理基数の増加による料金収入の増加が、維持補修等の総費用の増加幅を上回ったためです。 ④「企業債残対事業規模比率」は、本町の平成２８年度一般会計負担を控除した比率では168.79％（本町２６年度より▲28.83％減）ですが、２８年度において「分流式汚水資本費」 に係る一般会計繰出金について、営業収益（使用料収入）で賄えない企業債元利償還金全額を基準内繰出金に改めたことから、本町数値は0.00％となりました。　　　　　　　　　　　                                                    ⑤「経費回収率」は、平成２８年度の類似団体平均値が55.84％（前年度比▲1.19％低下）ですが、本町は61.14％（前年度比2.70％上昇）となりました。これは、帰属等管理施設の増加に伴う使用料増によるものではなく、④「企業債残高対事業規模比率」の見直しと同様、汚水処理費に係る企業債元利償還金を分流式下水道経費に振り替えたため回収率が上昇したものです。                                                    ⑧「水洗化率」は、平成２８年度の類似団体平均値が67.49％（前年度比▲0.66％低下）ですが、本町は58.98％（前年度比▲0.03％低下）となり、類団平均値と比べ▲8.51％水洗化率は低い状況です。これは地域ごとに一体的に移行を図る集合処理事業とは異なり、個別の住人の世帯状況が大きく影響されることから、本事業においては計画的な水洗化推進が図りにくい状況となっています。　　　　　　　　　　　　　　　　　　　　　　　　　　　　　　　　　　　　　　　　　　　　　　　　　　　　　　　　　　　　　　　　　　　　　　　　　　　　　　　　　　　　　　　　　　　　　　　　　　　　　　　　　　　　　　　　　　　　　　　　　　　　　　　　　　　　　以上のことから、今後の経営健全性を図るためには、維持管理コストの一層の縮減に努めるとともに、適正な施設管理を徹底して行う必要が有ります。</t>
    <rPh sb="33" eb="35">
      <t>ゼンネン</t>
    </rPh>
    <rPh sb="35" eb="36">
      <t>ヒ</t>
    </rPh>
    <rPh sb="38" eb="39">
      <t>キ</t>
    </rPh>
    <rPh sb="39" eb="40">
      <t>ゾウ</t>
    </rPh>
    <rPh sb="50" eb="52">
      <t>ゼンネン</t>
    </rPh>
    <rPh sb="52" eb="53">
      <t>ヒ</t>
    </rPh>
    <rPh sb="55" eb="56">
      <t>キ</t>
    </rPh>
    <rPh sb="56" eb="57">
      <t>ゾウ</t>
    </rPh>
    <rPh sb="71" eb="73">
      <t>イジ</t>
    </rPh>
    <rPh sb="73" eb="75">
      <t>カンリ</t>
    </rPh>
    <rPh sb="75" eb="77">
      <t>シセツ</t>
    </rPh>
    <rPh sb="80" eb="82">
      <t>ゾウカ</t>
    </rPh>
    <rPh sb="82" eb="84">
      <t>ケイコウ</t>
    </rPh>
    <rPh sb="196" eb="199">
      <t>ゼンネンド</t>
    </rPh>
    <rPh sb="199" eb="200">
      <t>ヒ</t>
    </rPh>
    <rPh sb="205" eb="206">
      <t>ゾウ</t>
    </rPh>
    <rPh sb="213" eb="215">
      <t>カンリ</t>
    </rPh>
    <rPh sb="215" eb="217">
      <t>キスウ</t>
    </rPh>
    <rPh sb="218" eb="220">
      <t>ゾウカ</t>
    </rPh>
    <rPh sb="223" eb="225">
      <t>リョウキン</t>
    </rPh>
    <rPh sb="225" eb="227">
      <t>シュウニュウ</t>
    </rPh>
    <rPh sb="228" eb="230">
      <t>ゾウカ</t>
    </rPh>
    <rPh sb="232" eb="234">
      <t>イジ</t>
    </rPh>
    <rPh sb="234" eb="237">
      <t>ホシュウトウ</t>
    </rPh>
    <rPh sb="238" eb="241">
      <t>ソウヒヨウ</t>
    </rPh>
    <rPh sb="242" eb="244">
      <t>ゾウカ</t>
    </rPh>
    <rPh sb="244" eb="245">
      <t>ハバ</t>
    </rPh>
    <rPh sb="246" eb="248">
      <t>ウワマワ</t>
    </rPh>
    <rPh sb="523" eb="525">
      <t>テイカ</t>
    </rPh>
    <rPh sb="549" eb="551">
      <t>ジョウショウ</t>
    </rPh>
    <rPh sb="563" eb="565">
      <t>キゾク</t>
    </rPh>
    <rPh sb="565" eb="566">
      <t>トウ</t>
    </rPh>
    <rPh sb="566" eb="568">
      <t>カンリ</t>
    </rPh>
    <rPh sb="568" eb="570">
      <t>シセツ</t>
    </rPh>
    <rPh sb="571" eb="573">
      <t>ゾウカ</t>
    </rPh>
    <rPh sb="574" eb="575">
      <t>トモナ</t>
    </rPh>
    <rPh sb="576" eb="578">
      <t>シヨウ</t>
    </rPh>
    <rPh sb="578" eb="579">
      <t>リョウ</t>
    </rPh>
    <rPh sb="579" eb="580">
      <t>ゾウ</t>
    </rPh>
    <rPh sb="592" eb="594">
      <t>キギョウ</t>
    </rPh>
    <rPh sb="594" eb="595">
      <t>サイ</t>
    </rPh>
    <rPh sb="595" eb="597">
      <t>ザンダカ</t>
    </rPh>
    <rPh sb="597" eb="598">
      <t>タイ</t>
    </rPh>
    <rPh sb="598" eb="600">
      <t>ジギョウ</t>
    </rPh>
    <rPh sb="600" eb="602">
      <t>キボ</t>
    </rPh>
    <rPh sb="602" eb="604">
      <t>ヒリツ</t>
    </rPh>
    <rPh sb="606" eb="608">
      <t>ミナオ</t>
    </rPh>
    <rPh sb="610" eb="612">
      <t>ドウヨウ</t>
    </rPh>
    <rPh sb="613" eb="615">
      <t>オスイ</t>
    </rPh>
    <rPh sb="615" eb="617">
      <t>ショリ</t>
    </rPh>
    <rPh sb="617" eb="618">
      <t>ヒ</t>
    </rPh>
    <rPh sb="619" eb="620">
      <t>カカ</t>
    </rPh>
    <rPh sb="621" eb="623">
      <t>キギョウ</t>
    </rPh>
    <rPh sb="623" eb="624">
      <t>サイ</t>
    </rPh>
    <rPh sb="624" eb="626">
      <t>ガンリ</t>
    </rPh>
    <rPh sb="626" eb="628">
      <t>ショウカン</t>
    </rPh>
    <rPh sb="628" eb="629">
      <t>キン</t>
    </rPh>
    <rPh sb="630" eb="632">
      <t>ブンリュウ</t>
    </rPh>
    <rPh sb="632" eb="633">
      <t>シキ</t>
    </rPh>
    <rPh sb="633" eb="635">
      <t>ゲスイ</t>
    </rPh>
    <rPh sb="635" eb="636">
      <t>ドウ</t>
    </rPh>
    <rPh sb="636" eb="638">
      <t>ケイヒ</t>
    </rPh>
    <rPh sb="639" eb="640">
      <t>フ</t>
    </rPh>
    <rPh sb="641" eb="642">
      <t>カ</t>
    </rPh>
    <rPh sb="646" eb="648">
      <t>カイシュウ</t>
    </rPh>
    <rPh sb="648" eb="649">
      <t>リツ</t>
    </rPh>
    <rPh sb="650" eb="652">
      <t>ジョウショウ</t>
    </rPh>
    <rPh sb="713" eb="716">
      <t>スイセンカ</t>
    </rPh>
    <rPh sb="716" eb="717">
      <t>リツ</t>
    </rPh>
    <rPh sb="779" eb="781">
      <t>テイカ</t>
    </rPh>
    <rPh sb="786" eb="787">
      <t>ルイ</t>
    </rPh>
    <rPh sb="787" eb="788">
      <t>ダン</t>
    </rPh>
    <rPh sb="788" eb="790">
      <t>ヘイキン</t>
    </rPh>
    <rPh sb="790" eb="791">
      <t>チ</t>
    </rPh>
    <rPh sb="792" eb="793">
      <t>クラ</t>
    </rPh>
    <rPh sb="800" eb="803">
      <t>スイセンカ</t>
    </rPh>
    <rPh sb="803" eb="804">
      <t>リツ</t>
    </rPh>
    <rPh sb="805" eb="806">
      <t>ヒク</t>
    </rPh>
    <rPh sb="807" eb="809">
      <t>ジョウキョウ</t>
    </rPh>
    <rPh sb="815" eb="817">
      <t>チイキ</t>
    </rPh>
    <rPh sb="820" eb="823">
      <t>イッタイテキ</t>
    </rPh>
    <rPh sb="824" eb="826">
      <t>イコウ</t>
    </rPh>
    <rPh sb="827" eb="828">
      <t>ハカ</t>
    </rPh>
    <rPh sb="829" eb="831">
      <t>シュウゴウ</t>
    </rPh>
    <rPh sb="831" eb="833">
      <t>ショリ</t>
    </rPh>
    <rPh sb="833" eb="835">
      <t>ジギョウ</t>
    </rPh>
    <rPh sb="837" eb="838">
      <t>コト</t>
    </rPh>
    <rPh sb="841" eb="843">
      <t>コベツ</t>
    </rPh>
    <rPh sb="844" eb="846">
      <t>ジュウニン</t>
    </rPh>
    <rPh sb="847" eb="849">
      <t>セタイ</t>
    </rPh>
    <rPh sb="849" eb="851">
      <t>ジョウキョウ</t>
    </rPh>
    <rPh sb="852" eb="853">
      <t>オオ</t>
    </rPh>
    <rPh sb="855" eb="857">
      <t>エイキョウ</t>
    </rPh>
    <rPh sb="865" eb="866">
      <t>ホン</t>
    </rPh>
    <rPh sb="866" eb="868">
      <t>ジギョウ</t>
    </rPh>
    <rPh sb="873" eb="876">
      <t>ケイカクテキ</t>
    </rPh>
    <rPh sb="877" eb="880">
      <t>スイセンカ</t>
    </rPh>
    <rPh sb="880" eb="882">
      <t>スイシン</t>
    </rPh>
    <rPh sb="883" eb="884">
      <t>ハカ</t>
    </rPh>
    <rPh sb="888" eb="89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</si>
</sst>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7789968"/>
        <c:axId val="247808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47789968"/>
        <c:axId val="247808440"/>
      </c:lineChart>
      <c:dateAx>
        <c:axId val="247789968"/>
        <c:scaling>
          <c:orientation val="minMax"/>
        </c:scaling>
        <c:delete val="1"/>
        <c:axPos val="b"/>
        <c:numFmt formatCode="ge" sourceLinked="1"/>
        <c:majorTickMark val="none"/>
        <c:minorTickMark val="none"/>
        <c:tickLblPos val="none"/>
        <c:crossAx val="247808440"/>
        <c:crosses val="autoZero"/>
        <c:auto val="1"/>
        <c:lblOffset val="100"/>
        <c:baseTimeUnit val="years"/>
      </c:dateAx>
      <c:valAx>
        <c:axId val="24780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78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32.9</c:v>
                </c:pt>
                <c:pt idx="1">
                  <c:v>33.43</c:v>
                </c:pt>
                <c:pt idx="2">
                  <c:v>33.020000000000003</c:v>
                </c:pt>
                <c:pt idx="3">
                  <c:v>33.39</c:v>
                </c:pt>
                <c:pt idx="4">
                  <c:v>33.39</c:v>
                </c:pt>
              </c:numCache>
            </c:numRef>
          </c:val>
        </c:ser>
        <c:dLbls>
          <c:showLegendKey val="0"/>
          <c:showVal val="0"/>
          <c:showCatName val="0"/>
          <c:showSerName val="0"/>
          <c:showPercent val="0"/>
          <c:showBubbleSize val="0"/>
        </c:dLbls>
        <c:gapWidth val="150"/>
        <c:axId val="248795888"/>
        <c:axId val="248796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248795888"/>
        <c:axId val="248796280"/>
      </c:lineChart>
      <c:dateAx>
        <c:axId val="248795888"/>
        <c:scaling>
          <c:orientation val="minMax"/>
        </c:scaling>
        <c:delete val="1"/>
        <c:axPos val="b"/>
        <c:numFmt formatCode="ge" sourceLinked="1"/>
        <c:majorTickMark val="none"/>
        <c:minorTickMark val="none"/>
        <c:tickLblPos val="none"/>
        <c:crossAx val="248796280"/>
        <c:crosses val="autoZero"/>
        <c:auto val="1"/>
        <c:lblOffset val="100"/>
        <c:baseTimeUnit val="years"/>
      </c:dateAx>
      <c:valAx>
        <c:axId val="24879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79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56.66</c:v>
                </c:pt>
                <c:pt idx="1">
                  <c:v>57.72</c:v>
                </c:pt>
                <c:pt idx="2">
                  <c:v>59.21</c:v>
                </c:pt>
                <c:pt idx="3">
                  <c:v>59.01</c:v>
                </c:pt>
                <c:pt idx="4">
                  <c:v>58.98</c:v>
                </c:pt>
              </c:numCache>
            </c:numRef>
          </c:val>
        </c:ser>
        <c:dLbls>
          <c:showLegendKey val="0"/>
          <c:showVal val="0"/>
          <c:showCatName val="0"/>
          <c:showSerName val="0"/>
          <c:showPercent val="0"/>
          <c:showBubbleSize val="0"/>
        </c:dLbls>
        <c:gapWidth val="150"/>
        <c:axId val="248797456"/>
        <c:axId val="248797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248797456"/>
        <c:axId val="248797848"/>
      </c:lineChart>
      <c:dateAx>
        <c:axId val="248797456"/>
        <c:scaling>
          <c:orientation val="minMax"/>
        </c:scaling>
        <c:delete val="1"/>
        <c:axPos val="b"/>
        <c:numFmt formatCode="ge" sourceLinked="1"/>
        <c:majorTickMark val="none"/>
        <c:minorTickMark val="none"/>
        <c:tickLblPos val="none"/>
        <c:crossAx val="248797848"/>
        <c:crosses val="autoZero"/>
        <c:auto val="1"/>
        <c:lblOffset val="100"/>
        <c:baseTimeUnit val="years"/>
      </c:dateAx>
      <c:valAx>
        <c:axId val="24879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79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94.84</c:v>
                </c:pt>
                <c:pt idx="1">
                  <c:v>94.67</c:v>
                </c:pt>
                <c:pt idx="2">
                  <c:v>94.7</c:v>
                </c:pt>
                <c:pt idx="3">
                  <c:v>94.52</c:v>
                </c:pt>
                <c:pt idx="4">
                  <c:v>94.57</c:v>
                </c:pt>
              </c:numCache>
            </c:numRef>
          </c:val>
        </c:ser>
        <c:dLbls>
          <c:showLegendKey val="0"/>
          <c:showVal val="0"/>
          <c:showCatName val="0"/>
          <c:showSerName val="0"/>
          <c:showPercent val="0"/>
          <c:showBubbleSize val="0"/>
        </c:dLbls>
        <c:gapWidth val="150"/>
        <c:axId val="247733800"/>
        <c:axId val="24852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7733800"/>
        <c:axId val="248524784"/>
      </c:lineChart>
      <c:dateAx>
        <c:axId val="247733800"/>
        <c:scaling>
          <c:orientation val="minMax"/>
        </c:scaling>
        <c:delete val="1"/>
        <c:axPos val="b"/>
        <c:numFmt formatCode="ge" sourceLinked="1"/>
        <c:majorTickMark val="none"/>
        <c:minorTickMark val="none"/>
        <c:tickLblPos val="none"/>
        <c:crossAx val="248524784"/>
        <c:crosses val="autoZero"/>
        <c:auto val="1"/>
        <c:lblOffset val="100"/>
        <c:baseTimeUnit val="years"/>
      </c:dateAx>
      <c:valAx>
        <c:axId val="24852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73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8523672"/>
        <c:axId val="248524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8523672"/>
        <c:axId val="248524056"/>
      </c:lineChart>
      <c:dateAx>
        <c:axId val="248523672"/>
        <c:scaling>
          <c:orientation val="minMax"/>
        </c:scaling>
        <c:delete val="1"/>
        <c:axPos val="b"/>
        <c:numFmt formatCode="ge" sourceLinked="1"/>
        <c:majorTickMark val="none"/>
        <c:minorTickMark val="none"/>
        <c:tickLblPos val="none"/>
        <c:crossAx val="248524056"/>
        <c:crosses val="autoZero"/>
        <c:auto val="1"/>
        <c:lblOffset val="100"/>
        <c:baseTimeUnit val="years"/>
      </c:dateAx>
      <c:valAx>
        <c:axId val="24852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52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8579832"/>
        <c:axId val="248580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8579832"/>
        <c:axId val="248580216"/>
      </c:lineChart>
      <c:dateAx>
        <c:axId val="248579832"/>
        <c:scaling>
          <c:orientation val="minMax"/>
        </c:scaling>
        <c:delete val="1"/>
        <c:axPos val="b"/>
        <c:numFmt formatCode="ge" sourceLinked="1"/>
        <c:majorTickMark val="none"/>
        <c:minorTickMark val="none"/>
        <c:tickLblPos val="none"/>
        <c:crossAx val="248580216"/>
        <c:crosses val="autoZero"/>
        <c:auto val="1"/>
        <c:lblOffset val="100"/>
        <c:baseTimeUnit val="years"/>
      </c:dateAx>
      <c:valAx>
        <c:axId val="24858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57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8250928"/>
        <c:axId val="24825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8250928"/>
        <c:axId val="248251320"/>
      </c:lineChart>
      <c:dateAx>
        <c:axId val="248250928"/>
        <c:scaling>
          <c:orientation val="minMax"/>
        </c:scaling>
        <c:delete val="1"/>
        <c:axPos val="b"/>
        <c:numFmt formatCode="ge" sourceLinked="1"/>
        <c:majorTickMark val="none"/>
        <c:minorTickMark val="none"/>
        <c:tickLblPos val="none"/>
        <c:crossAx val="248251320"/>
        <c:crosses val="autoZero"/>
        <c:auto val="1"/>
        <c:lblOffset val="100"/>
        <c:baseTimeUnit val="years"/>
      </c:dateAx>
      <c:valAx>
        <c:axId val="24825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25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8252496"/>
        <c:axId val="248252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8252496"/>
        <c:axId val="248252888"/>
      </c:lineChart>
      <c:dateAx>
        <c:axId val="248252496"/>
        <c:scaling>
          <c:orientation val="minMax"/>
        </c:scaling>
        <c:delete val="1"/>
        <c:axPos val="b"/>
        <c:numFmt formatCode="ge" sourceLinked="1"/>
        <c:majorTickMark val="none"/>
        <c:minorTickMark val="none"/>
        <c:tickLblPos val="none"/>
        <c:crossAx val="248252888"/>
        <c:crosses val="autoZero"/>
        <c:auto val="1"/>
        <c:lblOffset val="100"/>
        <c:baseTimeUnit val="years"/>
      </c:dateAx>
      <c:valAx>
        <c:axId val="24825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25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244.43</c:v>
                </c:pt>
                <c:pt idx="1">
                  <c:v>218.34</c:v>
                </c:pt>
                <c:pt idx="2">
                  <c:v>197.62</c:v>
                </c:pt>
                <c:pt idx="3">
                  <c:v>115.27</c:v>
                </c:pt>
                <c:pt idx="4" formatCode="#,##0.00;&quot;△&quot;#,##0.00">
                  <c:v>0</c:v>
                </c:pt>
              </c:numCache>
            </c:numRef>
          </c:val>
        </c:ser>
        <c:dLbls>
          <c:showLegendKey val="0"/>
          <c:showVal val="0"/>
          <c:showCatName val="0"/>
          <c:showSerName val="0"/>
          <c:showPercent val="0"/>
          <c:showBubbleSize val="0"/>
        </c:dLbls>
        <c:gapWidth val="150"/>
        <c:axId val="248254064"/>
        <c:axId val="248254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248254064"/>
        <c:axId val="248254456"/>
      </c:lineChart>
      <c:dateAx>
        <c:axId val="248254064"/>
        <c:scaling>
          <c:orientation val="minMax"/>
        </c:scaling>
        <c:delete val="1"/>
        <c:axPos val="b"/>
        <c:numFmt formatCode="ge" sourceLinked="1"/>
        <c:majorTickMark val="none"/>
        <c:minorTickMark val="none"/>
        <c:tickLblPos val="none"/>
        <c:crossAx val="248254456"/>
        <c:crosses val="autoZero"/>
        <c:auto val="1"/>
        <c:lblOffset val="100"/>
        <c:baseTimeUnit val="years"/>
      </c:dateAx>
      <c:valAx>
        <c:axId val="24825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25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52.53</c:v>
                </c:pt>
                <c:pt idx="1">
                  <c:v>55.39</c:v>
                </c:pt>
                <c:pt idx="2">
                  <c:v>56.68</c:v>
                </c:pt>
                <c:pt idx="3">
                  <c:v>58.44</c:v>
                </c:pt>
                <c:pt idx="4">
                  <c:v>61.14</c:v>
                </c:pt>
              </c:numCache>
            </c:numRef>
          </c:val>
        </c:ser>
        <c:dLbls>
          <c:showLegendKey val="0"/>
          <c:showVal val="0"/>
          <c:showCatName val="0"/>
          <c:showSerName val="0"/>
          <c:showPercent val="0"/>
          <c:showBubbleSize val="0"/>
        </c:dLbls>
        <c:gapWidth val="150"/>
        <c:axId val="248255632"/>
        <c:axId val="24825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248255632"/>
        <c:axId val="248256024"/>
      </c:lineChart>
      <c:dateAx>
        <c:axId val="248255632"/>
        <c:scaling>
          <c:orientation val="minMax"/>
        </c:scaling>
        <c:delete val="1"/>
        <c:axPos val="b"/>
        <c:numFmt formatCode="ge" sourceLinked="1"/>
        <c:majorTickMark val="none"/>
        <c:minorTickMark val="none"/>
        <c:tickLblPos val="none"/>
        <c:crossAx val="248256024"/>
        <c:crosses val="autoZero"/>
        <c:auto val="1"/>
        <c:lblOffset val="100"/>
        <c:baseTimeUnit val="years"/>
      </c:dateAx>
      <c:valAx>
        <c:axId val="24825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25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347.3</c:v>
                </c:pt>
                <c:pt idx="1">
                  <c:v>349.7</c:v>
                </c:pt>
                <c:pt idx="2">
                  <c:v>370.25</c:v>
                </c:pt>
                <c:pt idx="3">
                  <c:v>373.24</c:v>
                </c:pt>
                <c:pt idx="4">
                  <c:v>360.36</c:v>
                </c:pt>
              </c:numCache>
            </c:numRef>
          </c:val>
        </c:ser>
        <c:dLbls>
          <c:showLegendKey val="0"/>
          <c:showVal val="0"/>
          <c:showCatName val="0"/>
          <c:showSerName val="0"/>
          <c:showPercent val="0"/>
          <c:showBubbleSize val="0"/>
        </c:dLbls>
        <c:gapWidth val="150"/>
        <c:axId val="248257200"/>
        <c:axId val="248257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248257200"/>
        <c:axId val="248257592"/>
      </c:lineChart>
      <c:dateAx>
        <c:axId val="248257200"/>
        <c:scaling>
          <c:orientation val="minMax"/>
        </c:scaling>
        <c:delete val="1"/>
        <c:axPos val="b"/>
        <c:numFmt formatCode="ge" sourceLinked="1"/>
        <c:majorTickMark val="none"/>
        <c:minorTickMark val="none"/>
        <c:tickLblPos val="none"/>
        <c:crossAx val="248257592"/>
        <c:crosses val="autoZero"/>
        <c:auto val="1"/>
        <c:lblOffset val="100"/>
        <c:baseTimeUnit val="years"/>
      </c:dateAx>
      <c:valAx>
        <c:axId val="24825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25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16"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京都府　京丹波町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122</v>
      </c>
      <c r="AE8" s="73"/>
      <c r="AF8" s="73"/>
      <c r="AG8" s="73"/>
      <c r="AH8" s="73"/>
      <c r="AI8" s="73"/>
      <c r="AJ8" s="73"/>
      <c r="AK8" s="4"/>
      <c r="AL8" s="67">
        <f>データ!S6</f>
        <v>14903</v>
      </c>
      <c r="AM8" s="67"/>
      <c r="AN8" s="67"/>
      <c r="AO8" s="67"/>
      <c r="AP8" s="67"/>
      <c r="AQ8" s="67"/>
      <c r="AR8" s="67"/>
      <c r="AS8" s="67"/>
      <c r="AT8" s="66">
        <f>データ!T6</f>
        <v>303.08999999999997</v>
      </c>
      <c r="AU8" s="66"/>
      <c r="AV8" s="66"/>
      <c r="AW8" s="66"/>
      <c r="AX8" s="66"/>
      <c r="AY8" s="66"/>
      <c r="AZ8" s="66"/>
      <c r="BA8" s="66"/>
      <c r="BB8" s="66">
        <f>データ!U6</f>
        <v>49.17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36.81</v>
      </c>
      <c r="Q10" s="66"/>
      <c r="R10" s="66"/>
      <c r="S10" s="66"/>
      <c r="T10" s="66"/>
      <c r="U10" s="66"/>
      <c r="V10" s="66"/>
      <c r="W10" s="66">
        <f>データ!Q6</f>
        <v>100</v>
      </c>
      <c r="X10" s="66"/>
      <c r="Y10" s="66"/>
      <c r="Z10" s="66"/>
      <c r="AA10" s="66"/>
      <c r="AB10" s="66"/>
      <c r="AC10" s="66"/>
      <c r="AD10" s="67">
        <f>データ!R6</f>
        <v>4140</v>
      </c>
      <c r="AE10" s="67"/>
      <c r="AF10" s="67"/>
      <c r="AG10" s="67"/>
      <c r="AH10" s="67"/>
      <c r="AI10" s="67"/>
      <c r="AJ10" s="67"/>
      <c r="AK10" s="2"/>
      <c r="AL10" s="67">
        <f>データ!V6</f>
        <v>5444</v>
      </c>
      <c r="AM10" s="67"/>
      <c r="AN10" s="67"/>
      <c r="AO10" s="67"/>
      <c r="AP10" s="67"/>
      <c r="AQ10" s="67"/>
      <c r="AR10" s="67"/>
      <c r="AS10" s="67"/>
      <c r="AT10" s="66">
        <f>データ!W6</f>
        <v>297.42</v>
      </c>
      <c r="AU10" s="66"/>
      <c r="AV10" s="66"/>
      <c r="AW10" s="66"/>
      <c r="AX10" s="66"/>
      <c r="AY10" s="66"/>
      <c r="AZ10" s="66"/>
      <c r="BA10" s="66"/>
      <c r="BB10" s="66">
        <f>データ!X6</f>
        <v>18.3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4" t="s">
        <v>125</v>
      </c>
      <c r="BM16" s="85"/>
      <c r="BN16" s="85"/>
      <c r="BO16" s="85"/>
      <c r="BP16" s="85"/>
      <c r="BQ16" s="85"/>
      <c r="BR16" s="85"/>
      <c r="BS16" s="85"/>
      <c r="BT16" s="85"/>
      <c r="BU16" s="85"/>
      <c r="BV16" s="85"/>
      <c r="BW16" s="85"/>
      <c r="BX16" s="85"/>
      <c r="BY16" s="85"/>
      <c r="BZ16" s="8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4"/>
      <c r="BM17" s="85"/>
      <c r="BN17" s="85"/>
      <c r="BO17" s="85"/>
      <c r="BP17" s="85"/>
      <c r="BQ17" s="85"/>
      <c r="BR17" s="85"/>
      <c r="BS17" s="85"/>
      <c r="BT17" s="85"/>
      <c r="BU17" s="85"/>
      <c r="BV17" s="85"/>
      <c r="BW17" s="85"/>
      <c r="BX17" s="85"/>
      <c r="BY17" s="85"/>
      <c r="BZ17" s="8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4"/>
      <c r="BM18" s="85"/>
      <c r="BN18" s="85"/>
      <c r="BO18" s="85"/>
      <c r="BP18" s="85"/>
      <c r="BQ18" s="85"/>
      <c r="BR18" s="85"/>
      <c r="BS18" s="85"/>
      <c r="BT18" s="85"/>
      <c r="BU18" s="85"/>
      <c r="BV18" s="85"/>
      <c r="BW18" s="85"/>
      <c r="BX18" s="85"/>
      <c r="BY18" s="85"/>
      <c r="BZ18" s="8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4"/>
      <c r="BM19" s="85"/>
      <c r="BN19" s="85"/>
      <c r="BO19" s="85"/>
      <c r="BP19" s="85"/>
      <c r="BQ19" s="85"/>
      <c r="BR19" s="85"/>
      <c r="BS19" s="85"/>
      <c r="BT19" s="85"/>
      <c r="BU19" s="85"/>
      <c r="BV19" s="85"/>
      <c r="BW19" s="85"/>
      <c r="BX19" s="85"/>
      <c r="BY19" s="85"/>
      <c r="BZ19" s="8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4"/>
      <c r="BM20" s="85"/>
      <c r="BN20" s="85"/>
      <c r="BO20" s="85"/>
      <c r="BP20" s="85"/>
      <c r="BQ20" s="85"/>
      <c r="BR20" s="85"/>
      <c r="BS20" s="85"/>
      <c r="BT20" s="85"/>
      <c r="BU20" s="85"/>
      <c r="BV20" s="85"/>
      <c r="BW20" s="85"/>
      <c r="BX20" s="85"/>
      <c r="BY20" s="85"/>
      <c r="BZ20" s="8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4"/>
      <c r="BM21" s="85"/>
      <c r="BN21" s="85"/>
      <c r="BO21" s="85"/>
      <c r="BP21" s="85"/>
      <c r="BQ21" s="85"/>
      <c r="BR21" s="85"/>
      <c r="BS21" s="85"/>
      <c r="BT21" s="85"/>
      <c r="BU21" s="85"/>
      <c r="BV21" s="85"/>
      <c r="BW21" s="85"/>
      <c r="BX21" s="85"/>
      <c r="BY21" s="85"/>
      <c r="BZ21" s="8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4"/>
      <c r="BM22" s="85"/>
      <c r="BN22" s="85"/>
      <c r="BO22" s="85"/>
      <c r="BP22" s="85"/>
      <c r="BQ22" s="85"/>
      <c r="BR22" s="85"/>
      <c r="BS22" s="85"/>
      <c r="BT22" s="85"/>
      <c r="BU22" s="85"/>
      <c r="BV22" s="85"/>
      <c r="BW22" s="85"/>
      <c r="BX22" s="85"/>
      <c r="BY22" s="85"/>
      <c r="BZ22" s="8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4"/>
      <c r="BM23" s="85"/>
      <c r="BN23" s="85"/>
      <c r="BO23" s="85"/>
      <c r="BP23" s="85"/>
      <c r="BQ23" s="85"/>
      <c r="BR23" s="85"/>
      <c r="BS23" s="85"/>
      <c r="BT23" s="85"/>
      <c r="BU23" s="85"/>
      <c r="BV23" s="85"/>
      <c r="BW23" s="85"/>
      <c r="BX23" s="85"/>
      <c r="BY23" s="85"/>
      <c r="BZ23" s="8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4"/>
      <c r="BM24" s="85"/>
      <c r="BN24" s="85"/>
      <c r="BO24" s="85"/>
      <c r="BP24" s="85"/>
      <c r="BQ24" s="85"/>
      <c r="BR24" s="85"/>
      <c r="BS24" s="85"/>
      <c r="BT24" s="85"/>
      <c r="BU24" s="85"/>
      <c r="BV24" s="85"/>
      <c r="BW24" s="85"/>
      <c r="BX24" s="85"/>
      <c r="BY24" s="85"/>
      <c r="BZ24" s="8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4"/>
      <c r="BM25" s="85"/>
      <c r="BN25" s="85"/>
      <c r="BO25" s="85"/>
      <c r="BP25" s="85"/>
      <c r="BQ25" s="85"/>
      <c r="BR25" s="85"/>
      <c r="BS25" s="85"/>
      <c r="BT25" s="85"/>
      <c r="BU25" s="85"/>
      <c r="BV25" s="85"/>
      <c r="BW25" s="85"/>
      <c r="BX25" s="85"/>
      <c r="BY25" s="85"/>
      <c r="BZ25" s="8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4"/>
      <c r="BM26" s="85"/>
      <c r="BN26" s="85"/>
      <c r="BO26" s="85"/>
      <c r="BP26" s="85"/>
      <c r="BQ26" s="85"/>
      <c r="BR26" s="85"/>
      <c r="BS26" s="85"/>
      <c r="BT26" s="85"/>
      <c r="BU26" s="85"/>
      <c r="BV26" s="85"/>
      <c r="BW26" s="85"/>
      <c r="BX26" s="85"/>
      <c r="BY26" s="85"/>
      <c r="BZ26" s="8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4"/>
      <c r="BM27" s="85"/>
      <c r="BN27" s="85"/>
      <c r="BO27" s="85"/>
      <c r="BP27" s="85"/>
      <c r="BQ27" s="85"/>
      <c r="BR27" s="85"/>
      <c r="BS27" s="85"/>
      <c r="BT27" s="85"/>
      <c r="BU27" s="85"/>
      <c r="BV27" s="85"/>
      <c r="BW27" s="85"/>
      <c r="BX27" s="85"/>
      <c r="BY27" s="85"/>
      <c r="BZ27" s="8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4"/>
      <c r="BM28" s="85"/>
      <c r="BN28" s="85"/>
      <c r="BO28" s="85"/>
      <c r="BP28" s="85"/>
      <c r="BQ28" s="85"/>
      <c r="BR28" s="85"/>
      <c r="BS28" s="85"/>
      <c r="BT28" s="85"/>
      <c r="BU28" s="85"/>
      <c r="BV28" s="85"/>
      <c r="BW28" s="85"/>
      <c r="BX28" s="85"/>
      <c r="BY28" s="85"/>
      <c r="BZ28" s="8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4"/>
      <c r="BM29" s="85"/>
      <c r="BN29" s="85"/>
      <c r="BO29" s="85"/>
      <c r="BP29" s="85"/>
      <c r="BQ29" s="85"/>
      <c r="BR29" s="85"/>
      <c r="BS29" s="85"/>
      <c r="BT29" s="85"/>
      <c r="BU29" s="85"/>
      <c r="BV29" s="85"/>
      <c r="BW29" s="85"/>
      <c r="BX29" s="85"/>
      <c r="BY29" s="85"/>
      <c r="BZ29" s="8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4"/>
      <c r="BM30" s="85"/>
      <c r="BN30" s="85"/>
      <c r="BO30" s="85"/>
      <c r="BP30" s="85"/>
      <c r="BQ30" s="85"/>
      <c r="BR30" s="85"/>
      <c r="BS30" s="85"/>
      <c r="BT30" s="85"/>
      <c r="BU30" s="85"/>
      <c r="BV30" s="85"/>
      <c r="BW30" s="85"/>
      <c r="BX30" s="85"/>
      <c r="BY30" s="85"/>
      <c r="BZ30" s="8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4"/>
      <c r="BM31" s="85"/>
      <c r="BN31" s="85"/>
      <c r="BO31" s="85"/>
      <c r="BP31" s="85"/>
      <c r="BQ31" s="85"/>
      <c r="BR31" s="85"/>
      <c r="BS31" s="85"/>
      <c r="BT31" s="85"/>
      <c r="BU31" s="85"/>
      <c r="BV31" s="85"/>
      <c r="BW31" s="85"/>
      <c r="BX31" s="85"/>
      <c r="BY31" s="85"/>
      <c r="BZ31" s="8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4"/>
      <c r="BM32" s="85"/>
      <c r="BN32" s="85"/>
      <c r="BO32" s="85"/>
      <c r="BP32" s="85"/>
      <c r="BQ32" s="85"/>
      <c r="BR32" s="85"/>
      <c r="BS32" s="85"/>
      <c r="BT32" s="85"/>
      <c r="BU32" s="85"/>
      <c r="BV32" s="85"/>
      <c r="BW32" s="85"/>
      <c r="BX32" s="85"/>
      <c r="BY32" s="85"/>
      <c r="BZ32" s="8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4"/>
      <c r="BM33" s="85"/>
      <c r="BN33" s="85"/>
      <c r="BO33" s="85"/>
      <c r="BP33" s="85"/>
      <c r="BQ33" s="85"/>
      <c r="BR33" s="85"/>
      <c r="BS33" s="85"/>
      <c r="BT33" s="85"/>
      <c r="BU33" s="85"/>
      <c r="BV33" s="85"/>
      <c r="BW33" s="85"/>
      <c r="BX33" s="85"/>
      <c r="BY33" s="85"/>
      <c r="BZ33" s="86"/>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84"/>
      <c r="BM34" s="85"/>
      <c r="BN34" s="85"/>
      <c r="BO34" s="85"/>
      <c r="BP34" s="85"/>
      <c r="BQ34" s="85"/>
      <c r="BR34" s="85"/>
      <c r="BS34" s="85"/>
      <c r="BT34" s="85"/>
      <c r="BU34" s="85"/>
      <c r="BV34" s="85"/>
      <c r="BW34" s="85"/>
      <c r="BX34" s="85"/>
      <c r="BY34" s="85"/>
      <c r="BZ34" s="86"/>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84"/>
      <c r="BM35" s="85"/>
      <c r="BN35" s="85"/>
      <c r="BO35" s="85"/>
      <c r="BP35" s="85"/>
      <c r="BQ35" s="85"/>
      <c r="BR35" s="85"/>
      <c r="BS35" s="85"/>
      <c r="BT35" s="85"/>
      <c r="BU35" s="85"/>
      <c r="BV35" s="85"/>
      <c r="BW35" s="85"/>
      <c r="BX35" s="85"/>
      <c r="BY35" s="85"/>
      <c r="BZ35" s="8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4"/>
      <c r="BM36" s="85"/>
      <c r="BN36" s="85"/>
      <c r="BO36" s="85"/>
      <c r="BP36" s="85"/>
      <c r="BQ36" s="85"/>
      <c r="BR36" s="85"/>
      <c r="BS36" s="85"/>
      <c r="BT36" s="85"/>
      <c r="BU36" s="85"/>
      <c r="BV36" s="85"/>
      <c r="BW36" s="85"/>
      <c r="BX36" s="85"/>
      <c r="BY36" s="85"/>
      <c r="BZ36" s="8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4"/>
      <c r="BM37" s="85"/>
      <c r="BN37" s="85"/>
      <c r="BO37" s="85"/>
      <c r="BP37" s="85"/>
      <c r="BQ37" s="85"/>
      <c r="BR37" s="85"/>
      <c r="BS37" s="85"/>
      <c r="BT37" s="85"/>
      <c r="BU37" s="85"/>
      <c r="BV37" s="85"/>
      <c r="BW37" s="85"/>
      <c r="BX37" s="85"/>
      <c r="BY37" s="85"/>
      <c r="BZ37" s="8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4"/>
      <c r="BM38" s="85"/>
      <c r="BN38" s="85"/>
      <c r="BO38" s="85"/>
      <c r="BP38" s="85"/>
      <c r="BQ38" s="85"/>
      <c r="BR38" s="85"/>
      <c r="BS38" s="85"/>
      <c r="BT38" s="85"/>
      <c r="BU38" s="85"/>
      <c r="BV38" s="85"/>
      <c r="BW38" s="85"/>
      <c r="BX38" s="85"/>
      <c r="BY38" s="85"/>
      <c r="BZ38" s="8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4"/>
      <c r="BM39" s="85"/>
      <c r="BN39" s="85"/>
      <c r="BO39" s="85"/>
      <c r="BP39" s="85"/>
      <c r="BQ39" s="85"/>
      <c r="BR39" s="85"/>
      <c r="BS39" s="85"/>
      <c r="BT39" s="85"/>
      <c r="BU39" s="85"/>
      <c r="BV39" s="85"/>
      <c r="BW39" s="85"/>
      <c r="BX39" s="85"/>
      <c r="BY39" s="85"/>
      <c r="BZ39" s="8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4"/>
      <c r="BM40" s="85"/>
      <c r="BN40" s="85"/>
      <c r="BO40" s="85"/>
      <c r="BP40" s="85"/>
      <c r="BQ40" s="85"/>
      <c r="BR40" s="85"/>
      <c r="BS40" s="85"/>
      <c r="BT40" s="85"/>
      <c r="BU40" s="85"/>
      <c r="BV40" s="85"/>
      <c r="BW40" s="85"/>
      <c r="BX40" s="85"/>
      <c r="BY40" s="85"/>
      <c r="BZ40" s="8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4"/>
      <c r="BM41" s="85"/>
      <c r="BN41" s="85"/>
      <c r="BO41" s="85"/>
      <c r="BP41" s="85"/>
      <c r="BQ41" s="85"/>
      <c r="BR41" s="85"/>
      <c r="BS41" s="85"/>
      <c r="BT41" s="85"/>
      <c r="BU41" s="85"/>
      <c r="BV41" s="85"/>
      <c r="BW41" s="85"/>
      <c r="BX41" s="85"/>
      <c r="BY41" s="85"/>
      <c r="BZ41" s="8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4"/>
      <c r="BM42" s="85"/>
      <c r="BN42" s="85"/>
      <c r="BO42" s="85"/>
      <c r="BP42" s="85"/>
      <c r="BQ42" s="85"/>
      <c r="BR42" s="85"/>
      <c r="BS42" s="85"/>
      <c r="BT42" s="85"/>
      <c r="BU42" s="85"/>
      <c r="BV42" s="85"/>
      <c r="BW42" s="85"/>
      <c r="BX42" s="85"/>
      <c r="BY42" s="85"/>
      <c r="BZ42" s="8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4"/>
      <c r="BM43" s="85"/>
      <c r="BN43" s="85"/>
      <c r="BO43" s="85"/>
      <c r="BP43" s="85"/>
      <c r="BQ43" s="85"/>
      <c r="BR43" s="85"/>
      <c r="BS43" s="85"/>
      <c r="BT43" s="85"/>
      <c r="BU43" s="85"/>
      <c r="BV43" s="85"/>
      <c r="BW43" s="85"/>
      <c r="BX43" s="85"/>
      <c r="BY43" s="85"/>
      <c r="BZ43" s="8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7"/>
      <c r="BM44" s="88"/>
      <c r="BN44" s="88"/>
      <c r="BO44" s="88"/>
      <c r="BP44" s="88"/>
      <c r="BQ44" s="88"/>
      <c r="BR44" s="88"/>
      <c r="BS44" s="88"/>
      <c r="BT44" s="88"/>
      <c r="BU44" s="88"/>
      <c r="BV44" s="88"/>
      <c r="BW44" s="88"/>
      <c r="BX44" s="88"/>
      <c r="BY44" s="88"/>
      <c r="BZ44" s="8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264075</v>
      </c>
      <c r="D6" s="33">
        <f t="shared" si="3"/>
        <v>47</v>
      </c>
      <c r="E6" s="33">
        <f t="shared" si="3"/>
        <v>18</v>
      </c>
      <c r="F6" s="33">
        <f t="shared" si="3"/>
        <v>0</v>
      </c>
      <c r="G6" s="33">
        <f t="shared" si="3"/>
        <v>0</v>
      </c>
      <c r="H6" s="33" t="str">
        <f t="shared" si="3"/>
        <v>京都府　京丹波町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36.81</v>
      </c>
      <c r="Q6" s="34">
        <f t="shared" si="3"/>
        <v>100</v>
      </c>
      <c r="R6" s="34">
        <f t="shared" si="3"/>
        <v>4140</v>
      </c>
      <c r="S6" s="34">
        <f t="shared" si="3"/>
        <v>14903</v>
      </c>
      <c r="T6" s="34">
        <f t="shared" si="3"/>
        <v>303.08999999999997</v>
      </c>
      <c r="U6" s="34">
        <f t="shared" si="3"/>
        <v>49.17</v>
      </c>
      <c r="V6" s="34">
        <f t="shared" si="3"/>
        <v>5444</v>
      </c>
      <c r="W6" s="34">
        <f t="shared" si="3"/>
        <v>297.42</v>
      </c>
      <c r="X6" s="34">
        <f t="shared" si="3"/>
        <v>18.3</v>
      </c>
      <c r="Y6" s="35">
        <f>IF(Y7="",NA(),Y7)</f>
        <v>94.84</v>
      </c>
      <c r="Z6" s="35">
        <f t="shared" ref="Z6:AH6" si="4">IF(Z7="",NA(),Z7)</f>
        <v>94.67</v>
      </c>
      <c r="AA6" s="35">
        <f t="shared" si="4"/>
        <v>94.7</v>
      </c>
      <c r="AB6" s="35">
        <f t="shared" si="4"/>
        <v>94.52</v>
      </c>
      <c r="AC6" s="35">
        <f t="shared" si="4"/>
        <v>94.57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244.43</v>
      </c>
      <c r="BG6" s="35">
        <f t="shared" ref="BG6:BO6" si="7">IF(BG7="",NA(),BG7)</f>
        <v>218.34</v>
      </c>
      <c r="BH6" s="35">
        <f t="shared" si="7"/>
        <v>197.62</v>
      </c>
      <c r="BI6" s="35">
        <f t="shared" si="7"/>
        <v>115.27</v>
      </c>
      <c r="BJ6" s="34">
        <f t="shared" si="7"/>
        <v>0</v>
      </c>
      <c r="BK6" s="35">
        <f t="shared" si="7"/>
        <v>430.64</v>
      </c>
      <c r="BL6" s="35">
        <f t="shared" si="7"/>
        <v>446.63</v>
      </c>
      <c r="BM6" s="35">
        <f t="shared" si="7"/>
        <v>416.91</v>
      </c>
      <c r="BN6" s="35">
        <f t="shared" si="7"/>
        <v>392.19</v>
      </c>
      <c r="BO6" s="35">
        <f t="shared" si="7"/>
        <v>413.5</v>
      </c>
      <c r="BP6" s="34" t="str">
        <f>IF(BP7="","",IF(BP7="-","【-】","【"&amp;SUBSTITUTE(TEXT(BP7,"#,##0.00"),"-","△")&amp;"】"))</f>
        <v>【346.13】</v>
      </c>
      <c r="BQ6" s="35">
        <f>IF(BQ7="",NA(),BQ7)</f>
        <v>52.53</v>
      </c>
      <c r="BR6" s="35">
        <f t="shared" ref="BR6:BZ6" si="8">IF(BR7="",NA(),BR7)</f>
        <v>55.39</v>
      </c>
      <c r="BS6" s="35">
        <f t="shared" si="8"/>
        <v>56.68</v>
      </c>
      <c r="BT6" s="35">
        <f t="shared" si="8"/>
        <v>58.44</v>
      </c>
      <c r="BU6" s="35">
        <f t="shared" si="8"/>
        <v>61.14</v>
      </c>
      <c r="BV6" s="35">
        <f t="shared" si="8"/>
        <v>58.78</v>
      </c>
      <c r="BW6" s="35">
        <f t="shared" si="8"/>
        <v>58.53</v>
      </c>
      <c r="BX6" s="35">
        <f t="shared" si="8"/>
        <v>57.93</v>
      </c>
      <c r="BY6" s="35">
        <f t="shared" si="8"/>
        <v>57.03</v>
      </c>
      <c r="BZ6" s="35">
        <f t="shared" si="8"/>
        <v>55.84</v>
      </c>
      <c r="CA6" s="34" t="str">
        <f>IF(CA7="","",IF(CA7="-","【-】","【"&amp;SUBSTITUTE(TEXT(CA7,"#,##0.00"),"-","△")&amp;"】"))</f>
        <v>【59.83】</v>
      </c>
      <c r="CB6" s="35">
        <f>IF(CB7="",NA(),CB7)</f>
        <v>347.3</v>
      </c>
      <c r="CC6" s="35">
        <f t="shared" ref="CC6:CK6" si="9">IF(CC7="",NA(),CC7)</f>
        <v>349.7</v>
      </c>
      <c r="CD6" s="35">
        <f t="shared" si="9"/>
        <v>370.25</v>
      </c>
      <c r="CE6" s="35">
        <f t="shared" si="9"/>
        <v>373.24</v>
      </c>
      <c r="CF6" s="35">
        <f t="shared" si="9"/>
        <v>360.36</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32.9</v>
      </c>
      <c r="CN6" s="35">
        <f t="shared" ref="CN6:CV6" si="10">IF(CN7="",NA(),CN7)</f>
        <v>33.43</v>
      </c>
      <c r="CO6" s="35">
        <f t="shared" si="10"/>
        <v>33.020000000000003</v>
      </c>
      <c r="CP6" s="35">
        <f t="shared" si="10"/>
        <v>33.39</v>
      </c>
      <c r="CQ6" s="35">
        <f t="shared" si="10"/>
        <v>33.39</v>
      </c>
      <c r="CR6" s="35">
        <f t="shared" si="10"/>
        <v>61.93</v>
      </c>
      <c r="CS6" s="35">
        <f t="shared" si="10"/>
        <v>58.06</v>
      </c>
      <c r="CT6" s="35">
        <f t="shared" si="10"/>
        <v>59.08</v>
      </c>
      <c r="CU6" s="35">
        <f t="shared" si="10"/>
        <v>58.25</v>
      </c>
      <c r="CV6" s="35">
        <f t="shared" si="10"/>
        <v>61.55</v>
      </c>
      <c r="CW6" s="34" t="str">
        <f>IF(CW7="","",IF(CW7="-","【-】","【"&amp;SUBSTITUTE(TEXT(CW7,"#,##0.00"),"-","△")&amp;"】"))</f>
        <v>【61.71】</v>
      </c>
      <c r="CX6" s="35">
        <f>IF(CX7="",NA(),CX7)</f>
        <v>56.66</v>
      </c>
      <c r="CY6" s="35">
        <f t="shared" ref="CY6:DG6" si="11">IF(CY7="",NA(),CY7)</f>
        <v>57.72</v>
      </c>
      <c r="CZ6" s="35">
        <f t="shared" si="11"/>
        <v>59.21</v>
      </c>
      <c r="DA6" s="35">
        <f t="shared" si="11"/>
        <v>59.01</v>
      </c>
      <c r="DB6" s="35">
        <f t="shared" si="11"/>
        <v>58.98</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264075</v>
      </c>
      <c r="D7" s="37">
        <v>47</v>
      </c>
      <c r="E7" s="37">
        <v>18</v>
      </c>
      <c r="F7" s="37">
        <v>0</v>
      </c>
      <c r="G7" s="37">
        <v>0</v>
      </c>
      <c r="H7" s="37" t="s">
        <v>110</v>
      </c>
      <c r="I7" s="37" t="s">
        <v>111</v>
      </c>
      <c r="J7" s="37" t="s">
        <v>112</v>
      </c>
      <c r="K7" s="37" t="s">
        <v>113</v>
      </c>
      <c r="L7" s="37" t="s">
        <v>114</v>
      </c>
      <c r="M7" s="37"/>
      <c r="N7" s="38" t="s">
        <v>115</v>
      </c>
      <c r="O7" s="38" t="s">
        <v>116</v>
      </c>
      <c r="P7" s="38">
        <v>36.81</v>
      </c>
      <c r="Q7" s="38">
        <v>100</v>
      </c>
      <c r="R7" s="38">
        <v>4140</v>
      </c>
      <c r="S7" s="38">
        <v>14903</v>
      </c>
      <c r="T7" s="38">
        <v>303.08999999999997</v>
      </c>
      <c r="U7" s="38">
        <v>49.17</v>
      </c>
      <c r="V7" s="38">
        <v>5444</v>
      </c>
      <c r="W7" s="38">
        <v>297.42</v>
      </c>
      <c r="X7" s="38">
        <v>18.3</v>
      </c>
      <c r="Y7" s="38">
        <v>94.84</v>
      </c>
      <c r="Z7" s="38">
        <v>94.67</v>
      </c>
      <c r="AA7" s="38">
        <v>94.7</v>
      </c>
      <c r="AB7" s="38">
        <v>94.52</v>
      </c>
      <c r="AC7" s="38">
        <v>94.57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244.43</v>
      </c>
      <c r="BG7" s="38">
        <v>218.34</v>
      </c>
      <c r="BH7" s="38">
        <v>197.62</v>
      </c>
      <c r="BI7" s="38">
        <v>115.27</v>
      </c>
      <c r="BJ7" s="38">
        <v>0</v>
      </c>
      <c r="BK7" s="38">
        <v>430.64</v>
      </c>
      <c r="BL7" s="38">
        <v>446.63</v>
      </c>
      <c r="BM7" s="38">
        <v>416.91</v>
      </c>
      <c r="BN7" s="38">
        <v>392.19</v>
      </c>
      <c r="BO7" s="38">
        <v>413.5</v>
      </c>
      <c r="BP7" s="38">
        <v>346.13</v>
      </c>
      <c r="BQ7" s="38">
        <v>52.53</v>
      </c>
      <c r="BR7" s="38">
        <v>55.39</v>
      </c>
      <c r="BS7" s="38">
        <v>56.68</v>
      </c>
      <c r="BT7" s="38">
        <v>58.44</v>
      </c>
      <c r="BU7" s="38">
        <v>61.14</v>
      </c>
      <c r="BV7" s="38">
        <v>58.78</v>
      </c>
      <c r="BW7" s="38">
        <v>58.53</v>
      </c>
      <c r="BX7" s="38">
        <v>57.93</v>
      </c>
      <c r="BY7" s="38">
        <v>57.03</v>
      </c>
      <c r="BZ7" s="38">
        <v>55.84</v>
      </c>
      <c r="CA7" s="38">
        <v>59.83</v>
      </c>
      <c r="CB7" s="38">
        <v>347.3</v>
      </c>
      <c r="CC7" s="38">
        <v>349.7</v>
      </c>
      <c r="CD7" s="38">
        <v>370.25</v>
      </c>
      <c r="CE7" s="38">
        <v>373.24</v>
      </c>
      <c r="CF7" s="38">
        <v>360.36</v>
      </c>
      <c r="CG7" s="38">
        <v>257.02999999999997</v>
      </c>
      <c r="CH7" s="38">
        <v>266.57</v>
      </c>
      <c r="CI7" s="38">
        <v>276.93</v>
      </c>
      <c r="CJ7" s="38">
        <v>283.73</v>
      </c>
      <c r="CK7" s="38">
        <v>287.57</v>
      </c>
      <c r="CL7" s="38">
        <v>268.69</v>
      </c>
      <c r="CM7" s="38">
        <v>32.9</v>
      </c>
      <c r="CN7" s="38">
        <v>33.43</v>
      </c>
      <c r="CO7" s="38">
        <v>33.020000000000003</v>
      </c>
      <c r="CP7" s="38">
        <v>33.39</v>
      </c>
      <c r="CQ7" s="38">
        <v>33.39</v>
      </c>
      <c r="CR7" s="38">
        <v>61.93</v>
      </c>
      <c r="CS7" s="38">
        <v>58.06</v>
      </c>
      <c r="CT7" s="38">
        <v>59.08</v>
      </c>
      <c r="CU7" s="38">
        <v>58.25</v>
      </c>
      <c r="CV7" s="38">
        <v>61.55</v>
      </c>
      <c r="CW7" s="38">
        <v>61.71</v>
      </c>
      <c r="CX7" s="38">
        <v>56.66</v>
      </c>
      <c r="CY7" s="38">
        <v>57.72</v>
      </c>
      <c r="CZ7" s="38">
        <v>59.21</v>
      </c>
      <c r="DA7" s="38">
        <v>59.01</v>
      </c>
      <c r="DB7" s="38">
        <v>58.98</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Takashi-Noma</dc:creator>
  <cp:lastModifiedBy>京丹波町</cp:lastModifiedBy>
  <cp:lastPrinted>2018-02-09T06:32:14Z</cp:lastPrinted>
  <dcterms:created xsi:type="dcterms:W3CDTF">2018-02-08T03:59:16Z</dcterms:created>
  <dcterms:modified xsi:type="dcterms:W3CDTF">2018-02-09T06:33:53Z</dcterms:modified>
</cp:coreProperties>
</file>