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cejB7/2g+4ZOp+2CXPBY9GDDuGP4a4DrAcL6X7HNny/LeEBB0qW7sV/w2eK6cN1DqomJYBjGGjBCQBX75+uKA==" workbookSaltValue="UDcKq4Kfhd4UIK1aCKqBg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<sst xmlns="http://schemas.openxmlformats.org/spreadsheetml/2006/main" xmlns:r="http://schemas.openxmlformats.org/officeDocument/2006/relationships" count="116" uniqueCount="116">
  <si>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</si>
  <si>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</si>
  <si>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</si>
  <si>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</si>
  <si>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</si>
  <si>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</si>
  <si>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</si>
  <si>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</si>
  <si>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</si>
  <si>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</si>
  <si>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</si>
  <si>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</si>
  <si>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</si>
  <si>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</si>
  <si>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</si>
  <si>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</si>
  <si>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</si>
  <si>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</si>
  <si>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</si>
  <si>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</si>
  <si>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</si>
  <si>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</si>
  <si>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</si>
  <si>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</si>
  <si>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</si>
  <si>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</si>
  <si>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</si>
  <si>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</si>
  <si>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</si>
  <si>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</si>
  <si>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</si>
  <si>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</si>
  <si>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</si>
  <si>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</si>
  <si>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</si>
  <si>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</si>
  <si>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</si>
  <si>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</si>
  <si>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</si>
  <si>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</si>
  <si>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</si>
  <si>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</si>
  <si>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</si>
  <si>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</si>
  <si>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</si>
  <si>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</si>
  <si>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</si>
  <si>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</si>
  <si>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</si>
  <si>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</si>
  <si>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</si>
  <si>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</si>
  <si>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</si>
  <si>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</si>
  <si>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</si>
  <si>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</si>
  <si>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</si>
  <si>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</si>
  <si>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</si>
  <si>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</si>
  <si>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</si>
  <si>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</si>
  <si>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</si>
  <si>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</si>
  <si>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</si>
  <si>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</si>
  <si>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</si>
  <si>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</si>
  <si>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</si>
  <si>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</si>
  <si>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</si>
  <si>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</si>
  <si>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</si>
  <si>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</si>
  <si>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</si>
  <si>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</si>
  <si>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</si>
  <si>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</si>
  <si>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</si>
  <si>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</si>
  <si>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</si>
  <si>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</si>
  <si>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</si>
  <si>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</si>
  <si>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</si>
  <si>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</si>
  <si>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</si>
  <si>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</si>
  <si>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</si>
  <si>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</si>
  <si>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</si>
  <si>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</si>
  <si>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</si>
  <si>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</si>
  <si>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</si>
  <si>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</si>
  <si>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</si>
  <si>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</si>
  <si>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</si>
  <si>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</si>
  <si>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</si>
  <si>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</si>
  <si>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</si>
  <si>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</si>
  <si>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</si>
  <si>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</si>
  <si>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</si>
  <si>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</si>
  <si>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</si>
  <si>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</si>
  <si>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</si>
  <si>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</si>
  <si>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</si>
  <si>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</si>
  <si>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③管渠改善率
　最も早い供用開始から34年が過ぎたところであるため、耐用年数を経過しておらず、現時点では管渠の更新・老朽化対策は必要ないが、今後発生する管渠老朽化に備え対策を検討していく必要がある。</t>
  </si>
  <si>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使用料が高いため全国平均より回収率は高く、使用料の増加はあるが修繕料等の費用増加により回収率が低下した。特に使用料で汚水処理費を賄えておらず、一般会計からの繰入金で補っているのが現状である。
⑥汚水処理原価
　有収水量は増加し、汚水処理費についても増加したため前年度よりも増加した。全国平均を上回ってきており、今後は維持管理費の削減や有収水量の増加を見通した取組みが必要になってくる。
⑦施設利用率
　水洗化率が94.83%であるにもかかわらず、施設利用率が46.38%と低くなっている。これは、計画の時点より人口が減少していることが一因と考えられる。
⑧水洗化率
　水洗化率については、94.83％と全国平均を約4ポイント上回ってはいるものの頭打ち状態となっており、今後も未接続家庭への啓発活動に取り組んでいく必要がある。</t>
    <rPh sb="184" eb="186">
      <t>ゾウカ</t>
    </rPh>
    <rPh sb="269" eb="271">
      <t>ゾウカ</t>
    </rPh>
    <rPh sb="289" eb="292">
      <t>ゼンネンド</t>
    </rPh>
    <rPh sb="295" eb="297">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</si>
</sst>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5.e-002</c:v>
                </c:pt>
                <c:pt idx="1">
                  <c:v>0.44</c:v>
                </c:pt>
                <c:pt idx="2">
                  <c:v>4.e-002</c:v>
                </c:pt>
                <c:pt idx="3">
                  <c:v>2.e-002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47.13</c:v>
                </c:pt>
                <c:pt idx="1">
                  <c:v>47.05</c:v>
                </c:pt>
                <c:pt idx="2">
                  <c:v>46.38</c:v>
                </c:pt>
                <c:pt idx="3">
                  <c:v>46.38</c:v>
                </c:pt>
                <c:pt idx="4">
                  <c:v>46.38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56</c:v>
                </c:pt>
                <c:pt idx="1">
                  <c:v>56.01</c:v>
                </c:pt>
                <c:pt idx="2">
                  <c:v>56.72</c:v>
                </c:pt>
                <c:pt idx="3">
                  <c:v>54.06</c:v>
                </c:pt>
                <c:pt idx="4">
                  <c:v>55.26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94.01</c:v>
                </c:pt>
                <c:pt idx="1">
                  <c:v>93.94</c:v>
                </c:pt>
                <c:pt idx="2">
                  <c:v>94.06</c:v>
                </c:pt>
                <c:pt idx="3">
                  <c:v>94.37</c:v>
                </c:pt>
                <c:pt idx="4">
                  <c:v>94.83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89.51</c:v>
                </c:pt>
                <c:pt idx="1">
                  <c:v>89.77</c:v>
                </c:pt>
                <c:pt idx="2">
                  <c:v>90.04</c:v>
                </c:pt>
                <c:pt idx="3">
                  <c:v>90.11</c:v>
                </c:pt>
                <c:pt idx="4">
                  <c:v>90.52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43.67</c:v>
                </c:pt>
                <c:pt idx="1">
                  <c:v>64.52</c:v>
                </c:pt>
                <c:pt idx="2">
                  <c:v>66.180000000000007</c:v>
                </c:pt>
                <c:pt idx="3">
                  <c:v>64.069999999999993</c:v>
                </c:pt>
                <c:pt idx="4">
                  <c:v>76.75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685.34</c:v>
                </c:pt>
                <c:pt idx="1">
                  <c:v>684.74</c:v>
                </c:pt>
                <c:pt idx="2">
                  <c:v>654.91999999999996</c:v>
                </c:pt>
                <c:pt idx="3">
                  <c:v>654.71</c:v>
                </c:pt>
                <c:pt idx="4">
                  <c:v>783.8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93.5</c:v>
                </c:pt>
                <c:pt idx="1">
                  <c:v>90.06</c:v>
                </c:pt>
                <c:pt idx="2">
                  <c:v>85.51</c:v>
                </c:pt>
                <c:pt idx="3">
                  <c:v>90.63</c:v>
                </c:pt>
                <c:pt idx="4">
                  <c:v>85.61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59.83</c:v>
                </c:pt>
                <c:pt idx="1">
                  <c:v>65.33</c:v>
                </c:pt>
                <c:pt idx="2">
                  <c:v>65.39</c:v>
                </c:pt>
                <c:pt idx="3">
                  <c:v>65.37</c:v>
                </c:pt>
                <c:pt idx="4">
                  <c:v>68.11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245.22</c:v>
                </c:pt>
                <c:pt idx="1">
                  <c:v>253.52</c:v>
                </c:pt>
                <c:pt idx="2">
                  <c:v>267.49</c:v>
                </c:pt>
                <c:pt idx="3">
                  <c:v>257.17</c:v>
                </c:pt>
                <c:pt idx="4">
                  <c:v>274.43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246.66</c:v>
                </c:pt>
                <c:pt idx="1">
                  <c:v>227.43</c:v>
                </c:pt>
                <c:pt idx="2">
                  <c:v>230.88</c:v>
                </c:pt>
                <c:pt idx="3">
                  <c:v>228.99</c:v>
                </c:pt>
                <c:pt idx="4">
                  <c:v>222.41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F11"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13616</v>
      </c>
      <c r="AM8" s="22"/>
      <c r="AN8" s="22"/>
      <c r="AO8" s="22"/>
      <c r="AP8" s="22"/>
      <c r="AQ8" s="22"/>
      <c r="AR8" s="22"/>
      <c r="AS8" s="22"/>
      <c r="AT8" s="7">
        <f>データ!T6</f>
        <v>303.08999999999997</v>
      </c>
      <c r="AU8" s="7"/>
      <c r="AV8" s="7"/>
      <c r="AW8" s="7"/>
      <c r="AX8" s="7"/>
      <c r="AY8" s="7"/>
      <c r="AZ8" s="7"/>
      <c r="BA8" s="7"/>
      <c r="BB8" s="7">
        <f>データ!U6</f>
        <v>44.92</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31.54</v>
      </c>
      <c r="Q10" s="7"/>
      <c r="R10" s="7"/>
      <c r="S10" s="7"/>
      <c r="T10" s="7"/>
      <c r="U10" s="7"/>
      <c r="V10" s="7"/>
      <c r="W10" s="7">
        <f>データ!Q6</f>
        <v>100</v>
      </c>
      <c r="X10" s="7"/>
      <c r="Y10" s="7"/>
      <c r="Z10" s="7"/>
      <c r="AA10" s="7"/>
      <c r="AB10" s="7"/>
      <c r="AC10" s="7"/>
      <c r="AD10" s="22">
        <f>データ!R6</f>
        <v>4180</v>
      </c>
      <c r="AE10" s="22"/>
      <c r="AF10" s="22"/>
      <c r="AG10" s="22"/>
      <c r="AH10" s="22"/>
      <c r="AI10" s="22"/>
      <c r="AJ10" s="22"/>
      <c r="AK10" s="2"/>
      <c r="AL10" s="22">
        <f>データ!V6</f>
        <v>4253</v>
      </c>
      <c r="AM10" s="22"/>
      <c r="AN10" s="22"/>
      <c r="AO10" s="22"/>
      <c r="AP10" s="22"/>
      <c r="AQ10" s="22"/>
      <c r="AR10" s="22"/>
      <c r="AS10" s="22"/>
      <c r="AT10" s="7">
        <f>データ!W6</f>
        <v>3.07</v>
      </c>
      <c r="AU10" s="7"/>
      <c r="AV10" s="7"/>
      <c r="AW10" s="7"/>
      <c r="AX10" s="7"/>
      <c r="AY10" s="7"/>
      <c r="AZ10" s="7"/>
      <c r="BA10" s="7"/>
      <c r="BB10" s="7">
        <f>データ!X6</f>
        <v>1385.34</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0</v>
      </c>
      <c r="I85" s="12" t="s">
        <v>8</v>
      </c>
      <c r="J85" s="12" t="s">
        <v>49</v>
      </c>
      <c r="K85" s="12" t="s">
        <v>50</v>
      </c>
      <c r="L85" s="12" t="s">
        <v>33</v>
      </c>
      <c r="M85" s="12" t="s">
        <v>36</v>
      </c>
      <c r="N85" s="12" t="s">
        <v>51</v>
      </c>
      <c r="O85" s="12" t="s">
        <v>53</v>
      </c>
    </row>
    <row r="86" spans="1:78" hidden="1">
      <c r="B86" s="12"/>
      <c r="C86" s="12"/>
      <c r="D86" s="12"/>
      <c r="E86" s="12" t="str">
        <f>データ!AI6</f>
        <v/>
      </c>
      <c r="F86" s="12" t="s">
        <v>40</v>
      </c>
      <c r="G86" s="12" t="s">
        <v>40</v>
      </c>
      <c r="H86" s="12" t="str">
        <f>データ!BP6</f>
        <v>【832.52】</v>
      </c>
      <c r="I86" s="12" t="str">
        <f>データ!CA6</f>
        <v>【60.94】</v>
      </c>
      <c r="J86" s="12" t="str">
        <f>データ!CL6</f>
        <v>【253.04】</v>
      </c>
      <c r="K86" s="12" t="str">
        <f>データ!CW6</f>
        <v>【54.84】</v>
      </c>
      <c r="L86" s="12" t="str">
        <f>データ!DH6</f>
        <v>【86.60】</v>
      </c>
      <c r="M86" s="12" t="s">
        <v>40</v>
      </c>
      <c r="N86" s="12" t="s">
        <v>40</v>
      </c>
      <c r="O86" s="12" t="str">
        <f>データ!EO6</f>
        <v>【0.16】</v>
      </c>
    </row>
  </sheetData>
  <sheetProtection algorithmName="SHA-512" hashValue="Lqb8RAu0Pnz8i8YoF0I1ST/qGDZT2HIa3UmJ7ceOeDhaQKOAwyBCseg8QP8fwDBWotSDqWyiMXAAGOwyYKUL4w==" saltValue="/3VcU5kINeItHWouCZZoF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32</v>
      </c>
      <c r="C3" s="62" t="s">
        <v>58</v>
      </c>
      <c r="D3" s="62" t="s">
        <v>59</v>
      </c>
      <c r="E3" s="62" t="s">
        <v>4</v>
      </c>
      <c r="F3" s="62" t="s">
        <v>3</v>
      </c>
      <c r="G3" s="62" t="s">
        <v>26</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45</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14</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5</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44</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5" s="59" customFormat="1">
      <c r="A6" s="60" t="s">
        <v>95</v>
      </c>
      <c r="B6" s="65">
        <f t="shared" ref="B6:X6" si="1">B7</f>
        <v>2020</v>
      </c>
      <c r="C6" s="65">
        <f t="shared" si="1"/>
        <v>264075</v>
      </c>
      <c r="D6" s="65">
        <f t="shared" si="1"/>
        <v>47</v>
      </c>
      <c r="E6" s="65">
        <f t="shared" si="1"/>
        <v>17</v>
      </c>
      <c r="F6" s="65">
        <f t="shared" si="1"/>
        <v>5</v>
      </c>
      <c r="G6" s="65">
        <f t="shared" si="1"/>
        <v>0</v>
      </c>
      <c r="H6" s="65" t="str">
        <f t="shared" si="1"/>
        <v>京都府　京丹波町</v>
      </c>
      <c r="I6" s="65" t="str">
        <f t="shared" si="1"/>
        <v>法非適用</v>
      </c>
      <c r="J6" s="65" t="str">
        <f t="shared" si="1"/>
        <v>下水道事業</v>
      </c>
      <c r="K6" s="65" t="str">
        <f t="shared" si="1"/>
        <v>農業集落排水</v>
      </c>
      <c r="L6" s="65" t="str">
        <f t="shared" si="1"/>
        <v>F1</v>
      </c>
      <c r="M6" s="65" t="str">
        <f t="shared" si="1"/>
        <v>非設置</v>
      </c>
      <c r="N6" s="74" t="str">
        <f t="shared" si="1"/>
        <v>-</v>
      </c>
      <c r="O6" s="74" t="str">
        <f t="shared" si="1"/>
        <v>該当数値なし</v>
      </c>
      <c r="P6" s="74">
        <f t="shared" si="1"/>
        <v>31.54</v>
      </c>
      <c r="Q6" s="74">
        <f t="shared" si="1"/>
        <v>100</v>
      </c>
      <c r="R6" s="74">
        <f t="shared" si="1"/>
        <v>4180</v>
      </c>
      <c r="S6" s="74">
        <f t="shared" si="1"/>
        <v>13616</v>
      </c>
      <c r="T6" s="74">
        <f t="shared" si="1"/>
        <v>303.08999999999997</v>
      </c>
      <c r="U6" s="74">
        <f t="shared" si="1"/>
        <v>44.92</v>
      </c>
      <c r="V6" s="74">
        <f t="shared" si="1"/>
        <v>4253</v>
      </c>
      <c r="W6" s="74">
        <f t="shared" si="1"/>
        <v>3.07</v>
      </c>
      <c r="X6" s="74">
        <f t="shared" si="1"/>
        <v>1385.34</v>
      </c>
      <c r="Y6" s="82">
        <f t="shared" ref="Y6:AH6" si="2">IF(Y7="",NA(),Y7)</f>
        <v>43.67</v>
      </c>
      <c r="Z6" s="82">
        <f t="shared" si="2"/>
        <v>64.52</v>
      </c>
      <c r="AA6" s="82">
        <f t="shared" si="2"/>
        <v>66.180000000000007</v>
      </c>
      <c r="AB6" s="82">
        <f t="shared" si="2"/>
        <v>64.069999999999993</v>
      </c>
      <c r="AC6" s="82">
        <f t="shared" si="2"/>
        <v>76.75</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74">
        <f t="shared" ref="BF6:BO6" si="5">IF(BF7="",NA(),BF7)</f>
        <v>0</v>
      </c>
      <c r="BG6" s="74">
        <f t="shared" si="5"/>
        <v>0</v>
      </c>
      <c r="BH6" s="74">
        <f t="shared" si="5"/>
        <v>0</v>
      </c>
      <c r="BI6" s="74">
        <f t="shared" si="5"/>
        <v>0</v>
      </c>
      <c r="BJ6" s="74">
        <f t="shared" si="5"/>
        <v>0</v>
      </c>
      <c r="BK6" s="82">
        <f t="shared" si="5"/>
        <v>685.34</v>
      </c>
      <c r="BL6" s="82">
        <f t="shared" si="5"/>
        <v>684.74</v>
      </c>
      <c r="BM6" s="82">
        <f t="shared" si="5"/>
        <v>654.91999999999996</v>
      </c>
      <c r="BN6" s="82">
        <f t="shared" si="5"/>
        <v>654.71</v>
      </c>
      <c r="BO6" s="82">
        <f t="shared" si="5"/>
        <v>783.8</v>
      </c>
      <c r="BP6" s="74" t="str">
        <f>IF(BP7="","",IF(BP7="-","【-】","【"&amp;SUBSTITUTE(TEXT(BP7,"#,##0.00"),"-","△")&amp;"】"))</f>
        <v>【832.52】</v>
      </c>
      <c r="BQ6" s="82">
        <f t="shared" ref="BQ6:BZ6" si="6">IF(BQ7="",NA(),BQ7)</f>
        <v>93.5</v>
      </c>
      <c r="BR6" s="82">
        <f t="shared" si="6"/>
        <v>90.06</v>
      </c>
      <c r="BS6" s="82">
        <f t="shared" si="6"/>
        <v>85.51</v>
      </c>
      <c r="BT6" s="82">
        <f t="shared" si="6"/>
        <v>90.63</v>
      </c>
      <c r="BU6" s="82">
        <f t="shared" si="6"/>
        <v>85.61</v>
      </c>
      <c r="BV6" s="82">
        <f t="shared" si="6"/>
        <v>59.83</v>
      </c>
      <c r="BW6" s="82">
        <f t="shared" si="6"/>
        <v>65.33</v>
      </c>
      <c r="BX6" s="82">
        <f t="shared" si="6"/>
        <v>65.39</v>
      </c>
      <c r="BY6" s="82">
        <f t="shared" si="6"/>
        <v>65.37</v>
      </c>
      <c r="BZ6" s="82">
        <f t="shared" si="6"/>
        <v>68.11</v>
      </c>
      <c r="CA6" s="74" t="str">
        <f>IF(CA7="","",IF(CA7="-","【-】","【"&amp;SUBSTITUTE(TEXT(CA7,"#,##0.00"),"-","△")&amp;"】"))</f>
        <v>【60.94】</v>
      </c>
      <c r="CB6" s="82">
        <f t="shared" ref="CB6:CK6" si="7">IF(CB7="",NA(),CB7)</f>
        <v>245.22</v>
      </c>
      <c r="CC6" s="82">
        <f t="shared" si="7"/>
        <v>253.52</v>
      </c>
      <c r="CD6" s="82">
        <f t="shared" si="7"/>
        <v>267.49</v>
      </c>
      <c r="CE6" s="82">
        <f t="shared" si="7"/>
        <v>257.17</v>
      </c>
      <c r="CF6" s="82">
        <f t="shared" si="7"/>
        <v>274.43</v>
      </c>
      <c r="CG6" s="82">
        <f t="shared" si="7"/>
        <v>246.66</v>
      </c>
      <c r="CH6" s="82">
        <f t="shared" si="7"/>
        <v>227.43</v>
      </c>
      <c r="CI6" s="82">
        <f t="shared" si="7"/>
        <v>230.88</v>
      </c>
      <c r="CJ6" s="82">
        <f t="shared" si="7"/>
        <v>228.99</v>
      </c>
      <c r="CK6" s="82">
        <f t="shared" si="7"/>
        <v>222.41</v>
      </c>
      <c r="CL6" s="74" t="str">
        <f>IF(CL7="","",IF(CL7="-","【-】","【"&amp;SUBSTITUTE(TEXT(CL7,"#,##0.00"),"-","△")&amp;"】"))</f>
        <v>【253.04】</v>
      </c>
      <c r="CM6" s="82">
        <f t="shared" ref="CM6:CV6" si="8">IF(CM7="",NA(),CM7)</f>
        <v>47.13</v>
      </c>
      <c r="CN6" s="82">
        <f t="shared" si="8"/>
        <v>47.05</v>
      </c>
      <c r="CO6" s="82">
        <f t="shared" si="8"/>
        <v>46.38</v>
      </c>
      <c r="CP6" s="82">
        <f t="shared" si="8"/>
        <v>46.38</v>
      </c>
      <c r="CQ6" s="82">
        <f t="shared" si="8"/>
        <v>46.38</v>
      </c>
      <c r="CR6" s="82">
        <f t="shared" si="8"/>
        <v>56</v>
      </c>
      <c r="CS6" s="82">
        <f t="shared" si="8"/>
        <v>56.01</v>
      </c>
      <c r="CT6" s="82">
        <f t="shared" si="8"/>
        <v>56.72</v>
      </c>
      <c r="CU6" s="82">
        <f t="shared" si="8"/>
        <v>54.06</v>
      </c>
      <c r="CV6" s="82">
        <f t="shared" si="8"/>
        <v>55.26</v>
      </c>
      <c r="CW6" s="74" t="str">
        <f>IF(CW7="","",IF(CW7="-","【-】","【"&amp;SUBSTITUTE(TEXT(CW7,"#,##0.00"),"-","△")&amp;"】"))</f>
        <v>【54.84】</v>
      </c>
      <c r="CX6" s="82">
        <f t="shared" ref="CX6:DG6" si="9">IF(CX7="",NA(),CX7)</f>
        <v>94.01</v>
      </c>
      <c r="CY6" s="82">
        <f t="shared" si="9"/>
        <v>93.94</v>
      </c>
      <c r="CZ6" s="82">
        <f t="shared" si="9"/>
        <v>94.06</v>
      </c>
      <c r="DA6" s="82">
        <f t="shared" si="9"/>
        <v>94.37</v>
      </c>
      <c r="DB6" s="82">
        <f t="shared" si="9"/>
        <v>94.83</v>
      </c>
      <c r="DC6" s="82">
        <f t="shared" si="9"/>
        <v>89.51</v>
      </c>
      <c r="DD6" s="82">
        <f t="shared" si="9"/>
        <v>89.77</v>
      </c>
      <c r="DE6" s="82">
        <f t="shared" si="9"/>
        <v>90.04</v>
      </c>
      <c r="DF6" s="82">
        <f t="shared" si="9"/>
        <v>90.11</v>
      </c>
      <c r="DG6" s="82">
        <f t="shared" si="9"/>
        <v>90.52</v>
      </c>
      <c r="DH6" s="74" t="str">
        <f>IF(DH7="","",IF(DH7="-","【-】","【"&amp;SUBSTITUTE(TEXT(DH7,"#,##0.00"),"-","△")&amp;"】"))</f>
        <v>【86.60】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5.e-002</v>
      </c>
      <c r="EK6" s="82">
        <f t="shared" si="12"/>
        <v>0.44</v>
      </c>
      <c r="EL6" s="82">
        <f t="shared" si="12"/>
        <v>4.e-002</v>
      </c>
      <c r="EM6" s="82">
        <f t="shared" si="12"/>
        <v>2.e-002</v>
      </c>
      <c r="EN6" s="82">
        <f t="shared" si="12"/>
        <v>2.e-002</v>
      </c>
      <c r="EO6" s="74" t="str">
        <f>IF(EO7="","",IF(EO7="-","【-】","【"&amp;SUBSTITUTE(TEXT(EO7,"#,##0.00"),"-","△")&amp;"】"))</f>
        <v>【0.16】</v>
      </c>
    </row>
    <row r="7" spans="1:145" s="59" customFormat="1">
      <c r="A7" s="60"/>
      <c r="B7" s="66">
        <v>2020</v>
      </c>
      <c r="C7" s="66">
        <v>264075</v>
      </c>
      <c r="D7" s="66">
        <v>47</v>
      </c>
      <c r="E7" s="66">
        <v>17</v>
      </c>
      <c r="F7" s="66">
        <v>5</v>
      </c>
      <c r="G7" s="66">
        <v>0</v>
      </c>
      <c r="H7" s="66" t="s">
        <v>96</v>
      </c>
      <c r="I7" s="66" t="s">
        <v>97</v>
      </c>
      <c r="J7" s="66" t="s">
        <v>98</v>
      </c>
      <c r="K7" s="66" t="s">
        <v>99</v>
      </c>
      <c r="L7" s="66" t="s">
        <v>100</v>
      </c>
      <c r="M7" s="66" t="s">
        <v>101</v>
      </c>
      <c r="N7" s="75" t="s">
        <v>40</v>
      </c>
      <c r="O7" s="75" t="s">
        <v>102</v>
      </c>
      <c r="P7" s="75">
        <v>31.54</v>
      </c>
      <c r="Q7" s="75">
        <v>100</v>
      </c>
      <c r="R7" s="75">
        <v>4180</v>
      </c>
      <c r="S7" s="75">
        <v>13616</v>
      </c>
      <c r="T7" s="75">
        <v>303.08999999999997</v>
      </c>
      <c r="U7" s="75">
        <v>44.92</v>
      </c>
      <c r="V7" s="75">
        <v>4253</v>
      </c>
      <c r="W7" s="75">
        <v>3.07</v>
      </c>
      <c r="X7" s="75">
        <v>1385.34</v>
      </c>
      <c r="Y7" s="75">
        <v>43.67</v>
      </c>
      <c r="Z7" s="75">
        <v>64.52</v>
      </c>
      <c r="AA7" s="75">
        <v>66.180000000000007</v>
      </c>
      <c r="AB7" s="75">
        <v>64.069999999999993</v>
      </c>
      <c r="AC7" s="75">
        <v>76.75</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0</v>
      </c>
      <c r="BG7" s="75">
        <v>0</v>
      </c>
      <c r="BH7" s="75">
        <v>0</v>
      </c>
      <c r="BI7" s="75">
        <v>0</v>
      </c>
      <c r="BJ7" s="75">
        <v>0</v>
      </c>
      <c r="BK7" s="75">
        <v>685.34</v>
      </c>
      <c r="BL7" s="75">
        <v>684.74</v>
      </c>
      <c r="BM7" s="75">
        <v>654.91999999999996</v>
      </c>
      <c r="BN7" s="75">
        <v>654.71</v>
      </c>
      <c r="BO7" s="75">
        <v>783.8</v>
      </c>
      <c r="BP7" s="75">
        <v>832.52</v>
      </c>
      <c r="BQ7" s="75">
        <v>93.5</v>
      </c>
      <c r="BR7" s="75">
        <v>90.06</v>
      </c>
      <c r="BS7" s="75">
        <v>85.51</v>
      </c>
      <c r="BT7" s="75">
        <v>90.63</v>
      </c>
      <c r="BU7" s="75">
        <v>85.61</v>
      </c>
      <c r="BV7" s="75">
        <v>59.83</v>
      </c>
      <c r="BW7" s="75">
        <v>65.33</v>
      </c>
      <c r="BX7" s="75">
        <v>65.39</v>
      </c>
      <c r="BY7" s="75">
        <v>65.37</v>
      </c>
      <c r="BZ7" s="75">
        <v>68.11</v>
      </c>
      <c r="CA7" s="75">
        <v>60.94</v>
      </c>
      <c r="CB7" s="75">
        <v>245.22</v>
      </c>
      <c r="CC7" s="75">
        <v>253.52</v>
      </c>
      <c r="CD7" s="75">
        <v>267.49</v>
      </c>
      <c r="CE7" s="75">
        <v>257.17</v>
      </c>
      <c r="CF7" s="75">
        <v>274.43</v>
      </c>
      <c r="CG7" s="75">
        <v>246.66</v>
      </c>
      <c r="CH7" s="75">
        <v>227.43</v>
      </c>
      <c r="CI7" s="75">
        <v>230.88</v>
      </c>
      <c r="CJ7" s="75">
        <v>228.99</v>
      </c>
      <c r="CK7" s="75">
        <v>222.41</v>
      </c>
      <c r="CL7" s="75">
        <v>253.04</v>
      </c>
      <c r="CM7" s="75">
        <v>47.13</v>
      </c>
      <c r="CN7" s="75">
        <v>47.05</v>
      </c>
      <c r="CO7" s="75">
        <v>46.38</v>
      </c>
      <c r="CP7" s="75">
        <v>46.38</v>
      </c>
      <c r="CQ7" s="75">
        <v>46.38</v>
      </c>
      <c r="CR7" s="75">
        <v>56</v>
      </c>
      <c r="CS7" s="75">
        <v>56.01</v>
      </c>
      <c r="CT7" s="75">
        <v>56.72</v>
      </c>
      <c r="CU7" s="75">
        <v>54.06</v>
      </c>
      <c r="CV7" s="75">
        <v>55.26</v>
      </c>
      <c r="CW7" s="75">
        <v>54.84</v>
      </c>
      <c r="CX7" s="75">
        <v>94.01</v>
      </c>
      <c r="CY7" s="75">
        <v>93.94</v>
      </c>
      <c r="CZ7" s="75">
        <v>94.06</v>
      </c>
      <c r="DA7" s="75">
        <v>94.37</v>
      </c>
      <c r="DB7" s="75">
        <v>94.83</v>
      </c>
      <c r="DC7" s="75">
        <v>89.51</v>
      </c>
      <c r="DD7" s="75">
        <v>89.77</v>
      </c>
      <c r="DE7" s="75">
        <v>90.04</v>
      </c>
      <c r="DF7" s="75">
        <v>90.11</v>
      </c>
      <c r="DG7" s="75">
        <v>90.52</v>
      </c>
      <c r="DH7" s="75">
        <v>86.6</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5.e-002</v>
      </c>
      <c r="EK7" s="75">
        <v>0.44</v>
      </c>
      <c r="EL7" s="75">
        <v>4.e-002</v>
      </c>
      <c r="EM7" s="75">
        <v>2.e-002</v>
      </c>
      <c r="EN7" s="75">
        <v>2.e-002</v>
      </c>
      <c r="EO7" s="75">
        <v>0.16</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32</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108</v>
      </c>
    </row>
    <row r="12" spans="1:145">
      <c r="B12">
        <v>1</v>
      </c>
      <c r="C12">
        <v>1</v>
      </c>
      <c r="D12">
        <v>1</v>
      </c>
      <c r="E12">
        <v>1</v>
      </c>
      <c r="F12">
        <v>2</v>
      </c>
      <c r="G12" t="s">
        <v>109</v>
      </c>
    </row>
    <row r="13" spans="1:145">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Katsuya-Iwasaki</cp:lastModifiedBy>
  <dcterms:created xsi:type="dcterms:W3CDTF">2021-12-03T07:59:57Z</dcterms:created>
  <dcterms:modified xsi:type="dcterms:W3CDTF">2022-02-08T23:39:45Z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2022-02-08T23:39:45Z</vt:filetime>
  </property>
</Properties>
</file>