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2v+u0nOTWHv59kjjWesf+zpJ6jcCHa8rt71UbM3HOu4O2ycKRqWWk6kq1fvwGN2P8s9Ao41HzaybBhcJKTDlQ==" workbookSaltValue="zcYdJeqaKRbXbpn6roLQk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<sst xmlns="http://schemas.openxmlformats.org/spreadsheetml/2006/main" xmlns:r="http://schemas.openxmlformats.org/officeDocument/2006/relationships" count="116" uniqueCount="116">
  <si>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</si>
  <si>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</si>
  <si>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</si>
  <si>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</si>
  <si>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</si>
  <si>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</si>
  <si>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</si>
  <si>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</si>
  <si>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</si>
  <si>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</si>
  <si>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</si>
  <si>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</si>
  <si>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</si>
  <si>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</si>
  <si>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</si>
  <si>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</si>
  <si>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</si>
  <si>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</si>
  <si>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</si>
  <si>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</si>
  <si>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</si>
  <si>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</si>
  <si>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</si>
  <si>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</si>
  <si>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</si>
  <si>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</si>
  <si>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</si>
  <si>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</si>
  <si>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</si>
  <si>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</si>
  <si>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</si>
  <si>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</si>
  <si>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</si>
  <si>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</si>
  <si>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</si>
  <si>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</si>
  <si>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</si>
  <si>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</si>
  <si>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</si>
  <si>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</si>
  <si>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</si>
  <si>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</si>
  <si>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</si>
  <si>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</si>
  <si>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</si>
  <si>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</si>
  <si>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</si>
  <si>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</si>
  <si>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</si>
  <si>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</si>
  <si>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</si>
  <si>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</si>
  <si>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</si>
  <si>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</si>
  <si>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</si>
  <si>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</si>
  <si>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</si>
  <si>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</si>
  <si>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</si>
  <si>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</si>
  <si>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</si>
  <si>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</si>
  <si>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</si>
  <si>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</si>
  <si>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</si>
  <si>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</si>
  <si>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</si>
  <si>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</si>
  <si>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</si>
  <si>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</si>
  <si>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</si>
  <si>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</si>
  <si>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</si>
  <si>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</si>
  <si>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</si>
  <si>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</si>
  <si>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</si>
  <si>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</si>
  <si>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</si>
  <si>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</si>
  <si>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</si>
  <si>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</si>
  <si>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</si>
  <si>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</si>
  <si>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</si>
  <si>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</si>
  <si>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</si>
  <si>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</si>
  <si>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</si>
  <si>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</si>
  <si>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</si>
  <si>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</si>
  <si>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</si>
  <si>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</si>
  <si>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</si>
  <si>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</si>
  <si>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</si>
  <si>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</si>
  <si>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</si>
  <si>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</si>
  <si>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</si>
  <si>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</si>
  <si>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</si>
  <si>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</si>
  <si>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</si>
  <si>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</si>
  <si>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</si>
  <si>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</si>
  <si>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</si>
  <si>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</si>
  <si>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</si>
  <si>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</si>
  <si>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</si>
  <si>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</si>
  <si>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最も早い供用開始から28年が過ぎたところあるため耐用年数を経過しておらず、現時点では管渠の更新・老朽化対策は必要ないが、今後発生する管渠老朽化に備え対策を検討する必要がある。</t>
    <rPh sb="22" eb="23">
      <t>ス</t>
    </rPh>
    <phoneticPr fontId="1"/>
  </si>
  <si>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使用料が高く全国平均及び類似団体平均よりも回収率は高い。昨年度と比較すると汚水処理費の増加により低下しており、使用料で汚水処理費を賄えておらず、一般会計からの繰入金で補っている。
⑥汚水処理原価
　有収水量は少し増加し、汚水処理費については増加したため前年度よりも増加した。全国平均を上回っており、今後も維持管理費の削減や有収水量の増加を見通した取組みが必要となってくる。
⑦施設利用率
　水洗化率が92.54%であるにもかかわらず、施設利用率が31.74%と低くなっている。これは、計画の時点より人口が減少していることが一因と考えられる。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198" eb="200">
      <t>オスイ</t>
    </rPh>
    <rPh sb="200" eb="202">
      <t>ショリ</t>
    </rPh>
    <rPh sb="202" eb="203">
      <t>ヒ</t>
    </rPh>
    <rPh sb="204" eb="206">
      <t>ゾウカ</t>
    </rPh>
    <rPh sb="209" eb="211">
      <t>テイカ</t>
    </rPh>
    <rPh sb="244" eb="245">
      <t>オギナ</t>
    </rPh>
    <rPh sb="265" eb="266">
      <t>スコ</t>
    </rPh>
    <rPh sb="267" eb="269">
      <t>ゾウカ</t>
    </rPh>
    <rPh sb="287" eb="290">
      <t>ゼンネンド</t>
    </rPh>
    <rPh sb="293" eb="295">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</si>
</sst>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33.53</c:v>
                </c:pt>
                <c:pt idx="1">
                  <c:v>32.75</c:v>
                </c:pt>
                <c:pt idx="2">
                  <c:v>31.74</c:v>
                </c:pt>
                <c:pt idx="3">
                  <c:v>31.74</c:v>
                </c:pt>
                <c:pt idx="4">
                  <c:v>31.74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92.38</c:v>
                </c:pt>
                <c:pt idx="1">
                  <c:v>92.34</c:v>
                </c:pt>
                <c:pt idx="2">
                  <c:v>92.23</c:v>
                </c:pt>
                <c:pt idx="3">
                  <c:v>92.3</c:v>
                </c:pt>
                <c:pt idx="4">
                  <c:v>92.54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43.34</c:v>
                </c:pt>
                <c:pt idx="1">
                  <c:v>78.53</c:v>
                </c:pt>
                <c:pt idx="2">
                  <c:v>76.59</c:v>
                </c:pt>
                <c:pt idx="3">
                  <c:v>77.58</c:v>
                </c:pt>
                <c:pt idx="4">
                  <c:v>82.36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92.97</c:v>
                </c:pt>
                <c:pt idx="1">
                  <c:v>97.4</c:v>
                </c:pt>
                <c:pt idx="2">
                  <c:v>86.88</c:v>
                </c:pt>
                <c:pt idx="3">
                  <c:v>90.16</c:v>
                </c:pt>
                <c:pt idx="4">
                  <c:v>75.790000000000006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240.84</c:v>
                </c:pt>
                <c:pt idx="1">
                  <c:v>231.31</c:v>
                </c:pt>
                <c:pt idx="2">
                  <c:v>259.8</c:v>
                </c:pt>
                <c:pt idx="3">
                  <c:v>252.82</c:v>
                </c:pt>
                <c:pt idx="4">
                  <c:v>301.08999999999997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L1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13616</v>
      </c>
      <c r="AM8" s="22"/>
      <c r="AN8" s="22"/>
      <c r="AO8" s="22"/>
      <c r="AP8" s="22"/>
      <c r="AQ8" s="22"/>
      <c r="AR8" s="22"/>
      <c r="AS8" s="22"/>
      <c r="AT8" s="7">
        <f>データ!T6</f>
        <v>303.08999999999997</v>
      </c>
      <c r="AU8" s="7"/>
      <c r="AV8" s="7"/>
      <c r="AW8" s="7"/>
      <c r="AX8" s="7"/>
      <c r="AY8" s="7"/>
      <c r="AZ8" s="7"/>
      <c r="BA8" s="7"/>
      <c r="BB8" s="7">
        <f>データ!U6</f>
        <v>44.92</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31.62</v>
      </c>
      <c r="Q10" s="7"/>
      <c r="R10" s="7"/>
      <c r="S10" s="7"/>
      <c r="T10" s="7"/>
      <c r="U10" s="7"/>
      <c r="V10" s="7"/>
      <c r="W10" s="7">
        <f>データ!Q6</f>
        <v>100</v>
      </c>
      <c r="X10" s="7"/>
      <c r="Y10" s="7"/>
      <c r="Z10" s="7"/>
      <c r="AA10" s="7"/>
      <c r="AB10" s="7"/>
      <c r="AC10" s="7"/>
      <c r="AD10" s="22">
        <f>データ!R6</f>
        <v>4180</v>
      </c>
      <c r="AE10" s="22"/>
      <c r="AF10" s="22"/>
      <c r="AG10" s="22"/>
      <c r="AH10" s="22"/>
      <c r="AI10" s="22"/>
      <c r="AJ10" s="22"/>
      <c r="AK10" s="2"/>
      <c r="AL10" s="22">
        <f>データ!V6</f>
        <v>4264</v>
      </c>
      <c r="AM10" s="22"/>
      <c r="AN10" s="22"/>
      <c r="AO10" s="22"/>
      <c r="AP10" s="22"/>
      <c r="AQ10" s="22"/>
      <c r="AR10" s="22"/>
      <c r="AS10" s="22"/>
      <c r="AT10" s="7">
        <f>データ!W6</f>
        <v>2.44</v>
      </c>
      <c r="AU10" s="7"/>
      <c r="AV10" s="7"/>
      <c r="AW10" s="7"/>
      <c r="AX10" s="7"/>
      <c r="AY10" s="7"/>
      <c r="AZ10" s="7"/>
      <c r="BA10" s="7"/>
      <c r="BB10" s="7">
        <f>データ!X6</f>
        <v>1747.54</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【1,260.21】</v>
      </c>
      <c r="I86" s="12" t="str">
        <f>データ!CA6</f>
        <v>【75.29】</v>
      </c>
      <c r="J86" s="12" t="str">
        <f>データ!CL6</f>
        <v>【215.41】</v>
      </c>
      <c r="K86" s="12" t="str">
        <f>データ!CW6</f>
        <v>【42.90】</v>
      </c>
      <c r="L86" s="12" t="str">
        <f>データ!DH6</f>
        <v>【84.75】</v>
      </c>
      <c r="M86" s="12" t="s">
        <v>42</v>
      </c>
      <c r="N86" s="12" t="s">
        <v>42</v>
      </c>
      <c r="O86" s="12" t="str">
        <f>データ!EO6</f>
        <v>【0.30】</v>
      </c>
    </row>
  </sheetData>
  <sheetProtection algorithmName="SHA-512" hashValue="hV5vudwOfxoC2B6pWCD6wbjjaPdqd/xmWMzBHzSDxIsDYs620oS/EG5RAF68MsPScAviON3Z2pVjh+2sw8DQ/g==" saltValue="izh/YAV3fjqMQEN1rd+0W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264075</v>
      </c>
      <c r="D6" s="65">
        <f t="shared" si="1"/>
        <v>47</v>
      </c>
      <c r="E6" s="65">
        <f t="shared" si="1"/>
        <v>17</v>
      </c>
      <c r="F6" s="65">
        <f t="shared" si="1"/>
        <v>4</v>
      </c>
      <c r="G6" s="65">
        <f t="shared" si="1"/>
        <v>0</v>
      </c>
      <c r="H6" s="65" t="str">
        <f t="shared" si="1"/>
        <v>京都府　京丹波町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31.62</v>
      </c>
      <c r="Q6" s="74">
        <f t="shared" si="1"/>
        <v>100</v>
      </c>
      <c r="R6" s="74">
        <f t="shared" si="1"/>
        <v>4180</v>
      </c>
      <c r="S6" s="74">
        <f t="shared" si="1"/>
        <v>13616</v>
      </c>
      <c r="T6" s="74">
        <f t="shared" si="1"/>
        <v>303.08999999999997</v>
      </c>
      <c r="U6" s="74">
        <f t="shared" si="1"/>
        <v>44.92</v>
      </c>
      <c r="V6" s="74">
        <f t="shared" si="1"/>
        <v>4264</v>
      </c>
      <c r="W6" s="74">
        <f t="shared" si="1"/>
        <v>2.44</v>
      </c>
      <c r="X6" s="74">
        <f t="shared" si="1"/>
        <v>1747.54</v>
      </c>
      <c r="Y6" s="82">
        <f t="shared" ref="Y6:AH6" si="2">IF(Y7="",NA(),Y7)</f>
        <v>43.34</v>
      </c>
      <c r="Z6" s="82">
        <f t="shared" si="2"/>
        <v>78.53</v>
      </c>
      <c r="AA6" s="82">
        <f t="shared" si="2"/>
        <v>76.59</v>
      </c>
      <c r="AB6" s="82">
        <f t="shared" si="2"/>
        <v>77.58</v>
      </c>
      <c r="AC6" s="82">
        <f t="shared" si="2"/>
        <v>82.36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74">
        <f t="shared" ref="BF6:BO6" si="5">IF(BF7="",NA(),BF7)</f>
        <v>0</v>
      </c>
      <c r="BG6" s="74">
        <f t="shared" si="5"/>
        <v>0</v>
      </c>
      <c r="BH6" s="74">
        <f t="shared" si="5"/>
        <v>0</v>
      </c>
      <c r="BI6" s="74">
        <f t="shared" si="5"/>
        <v>0</v>
      </c>
      <c r="BJ6" s="74">
        <f t="shared" si="5"/>
        <v>0</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92.97</v>
      </c>
      <c r="BR6" s="82">
        <f t="shared" si="6"/>
        <v>97.4</v>
      </c>
      <c r="BS6" s="82">
        <f t="shared" si="6"/>
        <v>86.88</v>
      </c>
      <c r="BT6" s="82">
        <f t="shared" si="6"/>
        <v>90.16</v>
      </c>
      <c r="BU6" s="82">
        <f t="shared" si="6"/>
        <v>75.790000000000006</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240.84</v>
      </c>
      <c r="CC6" s="82">
        <f t="shared" si="7"/>
        <v>231.31</v>
      </c>
      <c r="CD6" s="82">
        <f t="shared" si="7"/>
        <v>259.8</v>
      </c>
      <c r="CE6" s="82">
        <f t="shared" si="7"/>
        <v>252.82</v>
      </c>
      <c r="CF6" s="82">
        <f t="shared" si="7"/>
        <v>301.08999999999997</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33.53</v>
      </c>
      <c r="CN6" s="82">
        <f t="shared" si="8"/>
        <v>32.75</v>
      </c>
      <c r="CO6" s="82">
        <f t="shared" si="8"/>
        <v>31.74</v>
      </c>
      <c r="CP6" s="82">
        <f t="shared" si="8"/>
        <v>31.74</v>
      </c>
      <c r="CQ6" s="82">
        <f t="shared" si="8"/>
        <v>31.74</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92.38</v>
      </c>
      <c r="CY6" s="82">
        <f t="shared" si="9"/>
        <v>92.34</v>
      </c>
      <c r="CZ6" s="82">
        <f t="shared" si="9"/>
        <v>92.23</v>
      </c>
      <c r="DA6" s="82">
        <f t="shared" si="9"/>
        <v>92.3</v>
      </c>
      <c r="DB6" s="82">
        <f t="shared" si="9"/>
        <v>92.54</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264075</v>
      </c>
      <c r="D7" s="66">
        <v>47</v>
      </c>
      <c r="E7" s="66">
        <v>17</v>
      </c>
      <c r="F7" s="66">
        <v>4</v>
      </c>
      <c r="G7" s="66">
        <v>0</v>
      </c>
      <c r="H7" s="66" t="s">
        <v>97</v>
      </c>
      <c r="I7" s="66" t="s">
        <v>98</v>
      </c>
      <c r="J7" s="66" t="s">
        <v>99</v>
      </c>
      <c r="K7" s="66" t="s">
        <v>13</v>
      </c>
      <c r="L7" s="66" t="s">
        <v>100</v>
      </c>
      <c r="M7" s="66" t="s">
        <v>101</v>
      </c>
      <c r="N7" s="75" t="s">
        <v>42</v>
      </c>
      <c r="O7" s="75" t="s">
        <v>102</v>
      </c>
      <c r="P7" s="75">
        <v>31.62</v>
      </c>
      <c r="Q7" s="75">
        <v>100</v>
      </c>
      <c r="R7" s="75">
        <v>4180</v>
      </c>
      <c r="S7" s="75">
        <v>13616</v>
      </c>
      <c r="T7" s="75">
        <v>303.08999999999997</v>
      </c>
      <c r="U7" s="75">
        <v>44.92</v>
      </c>
      <c r="V7" s="75">
        <v>4264</v>
      </c>
      <c r="W7" s="75">
        <v>2.44</v>
      </c>
      <c r="X7" s="75">
        <v>1747.54</v>
      </c>
      <c r="Y7" s="75">
        <v>43.34</v>
      </c>
      <c r="Z7" s="75">
        <v>78.53</v>
      </c>
      <c r="AA7" s="75">
        <v>76.59</v>
      </c>
      <c r="AB7" s="75">
        <v>77.58</v>
      </c>
      <c r="AC7" s="75">
        <v>82.36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0</v>
      </c>
      <c r="BG7" s="75">
        <v>0</v>
      </c>
      <c r="BH7" s="75">
        <v>0</v>
      </c>
      <c r="BI7" s="75">
        <v>0</v>
      </c>
      <c r="BJ7" s="75">
        <v>0</v>
      </c>
      <c r="BK7" s="75">
        <v>1298.9100000000001</v>
      </c>
      <c r="BL7" s="75">
        <v>1243.71</v>
      </c>
      <c r="BM7" s="75">
        <v>1194.1500000000001</v>
      </c>
      <c r="BN7" s="75">
        <v>1206.79</v>
      </c>
      <c r="BO7" s="75">
        <v>1258.43</v>
      </c>
      <c r="BP7" s="75">
        <v>1260.21</v>
      </c>
      <c r="BQ7" s="75">
        <v>92.97</v>
      </c>
      <c r="BR7" s="75">
        <v>97.4</v>
      </c>
      <c r="BS7" s="75">
        <v>86.88</v>
      </c>
      <c r="BT7" s="75">
        <v>90.16</v>
      </c>
      <c r="BU7" s="75">
        <v>75.790000000000006</v>
      </c>
      <c r="BV7" s="75">
        <v>69.87</v>
      </c>
      <c r="BW7" s="75">
        <v>74.3</v>
      </c>
      <c r="BX7" s="75">
        <v>72.260000000000005</v>
      </c>
      <c r="BY7" s="75">
        <v>71.84</v>
      </c>
      <c r="BZ7" s="75">
        <v>73.36</v>
      </c>
      <c r="CA7" s="75">
        <v>75.290000000000006</v>
      </c>
      <c r="CB7" s="75">
        <v>240.84</v>
      </c>
      <c r="CC7" s="75">
        <v>231.31</v>
      </c>
      <c r="CD7" s="75">
        <v>259.8</v>
      </c>
      <c r="CE7" s="75">
        <v>252.82</v>
      </c>
      <c r="CF7" s="75">
        <v>301.08999999999997</v>
      </c>
      <c r="CG7" s="75">
        <v>234.96</v>
      </c>
      <c r="CH7" s="75">
        <v>221.81</v>
      </c>
      <c r="CI7" s="75">
        <v>230.02</v>
      </c>
      <c r="CJ7" s="75">
        <v>228.47</v>
      </c>
      <c r="CK7" s="75">
        <v>224.88</v>
      </c>
      <c r="CL7" s="75">
        <v>215.41</v>
      </c>
      <c r="CM7" s="75">
        <v>33.53</v>
      </c>
      <c r="CN7" s="75">
        <v>32.75</v>
      </c>
      <c r="CO7" s="75">
        <v>31.74</v>
      </c>
      <c r="CP7" s="75">
        <v>31.74</v>
      </c>
      <c r="CQ7" s="75">
        <v>31.74</v>
      </c>
      <c r="CR7" s="75">
        <v>42.9</v>
      </c>
      <c r="CS7" s="75">
        <v>43.36</v>
      </c>
      <c r="CT7" s="75">
        <v>42.56</v>
      </c>
      <c r="CU7" s="75">
        <v>42.47</v>
      </c>
      <c r="CV7" s="75">
        <v>42.4</v>
      </c>
      <c r="CW7" s="75">
        <v>42.9</v>
      </c>
      <c r="CX7" s="75">
        <v>92.38</v>
      </c>
      <c r="CY7" s="75">
        <v>92.34</v>
      </c>
      <c r="CZ7" s="75">
        <v>92.23</v>
      </c>
      <c r="DA7" s="75">
        <v>92.3</v>
      </c>
      <c r="DB7" s="75">
        <v>92.54</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Katsuya-Iwasaki</cp:lastModifiedBy>
  <dcterms:created xsi:type="dcterms:W3CDTF">2021-12-03T07:51:41Z</dcterms:created>
  <dcterms:modified xsi:type="dcterms:W3CDTF">2022-02-08T23:38:35Z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2022-02-08T23:38:35Z</vt:filetime>
  </property>
</Properties>
</file>