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SEYI8c3Cioir1PIjfYCPcVHSA6nLqV+3bbcmWu5rv4H0RB7sx6UIkdywhdBz24ivSA1bEnV6mfa8UhoMkhzg==" workbookSaltValue="xGo4FR+btLEjlyqsQIlJJ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<sst xmlns="http://schemas.openxmlformats.org/spreadsheetml/2006/main" xmlns:r="http://schemas.openxmlformats.org/officeDocument/2006/relationships" count="112" uniqueCount="112">
  <si>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</si>
  <si>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</si>
  <si>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</si>
  <si>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</si>
  <si>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</si>
  <si>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</si>
  <si>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</si>
  <si>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</si>
  <si>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</si>
  <si>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</si>
  <si>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</si>
  <si>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</si>
  <si>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</si>
  <si>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</si>
  <si>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</si>
  <si>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</si>
  <si>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</si>
  <si>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</si>
  <si>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</si>
  <si>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</si>
  <si>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</si>
  <si>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</si>
  <si>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</si>
  <si>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</si>
  <si>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</si>
  <si>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</si>
  <si>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</si>
  <si>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</si>
  <si>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</si>
  <si>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</si>
  <si>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</si>
  <si>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</si>
  <si>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</si>
  <si>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</si>
  <si>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</si>
  <si>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</si>
  <si>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</si>
  <si>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</si>
  <si>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</si>
  <si>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</si>
  <si>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</si>
  <si>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</si>
  <si>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</si>
  <si>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</si>
  <si>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</si>
  <si>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</si>
  <si>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</si>
  <si>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</si>
  <si>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</si>
  <si>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</si>
  <si>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</si>
  <si>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</si>
  <si>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</si>
  <si>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</si>
  <si>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</si>
  <si>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</si>
  <si>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</si>
  <si>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</si>
  <si>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</si>
  <si>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</si>
  <si>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</si>
  <si>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</si>
  <si>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</si>
  <si>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</si>
  <si>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</si>
  <si>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</si>
  <si>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</si>
  <si>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</si>
  <si>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</si>
  <si>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</si>
  <si>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</si>
  <si>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</si>
  <si>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</si>
  <si>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</si>
  <si>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</si>
  <si>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</si>
  <si>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</si>
  <si>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</si>
  <si>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</si>
  <si>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</si>
  <si>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</si>
  <si>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</si>
  <si>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</si>
  <si>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</si>
  <si>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</si>
  <si>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</si>
  <si>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</si>
  <si>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</si>
  <si>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</si>
  <si>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</si>
  <si>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</si>
  <si>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</si>
  <si>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</si>
  <si>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</si>
  <si>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</si>
  <si>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</si>
  <si>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</si>
  <si>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</si>
  <si>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</si>
  <si>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</si>
  <si>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</si>
  <si>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</si>
  <si>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</si>
  <si>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</si>
  <si>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</si>
  <si>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</si>
  <si>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</si>
  <si>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</si>
  <si>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</si>
  <si>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22" eb="123">
      <t>ヒ</t>
    </rPh>
    <rPh sb="124" eb="125">
      <t>ツヅ</t>
    </rPh>
    <rPh sb="126" eb="128">
      <t>ジンコウ</t>
    </rPh>
    <rPh sb="128" eb="130">
      <t>ゲンショウ</t>
    </rPh>
    <rPh sb="134" eb="136">
      <t>カダイ</t>
    </rPh>
    <rPh sb="156" eb="158">
      <t>テイジュウ</t>
    </rPh>
    <rPh sb="158" eb="160">
      <t>シサク</t>
    </rPh>
    <phoneticPr fontId="1"/>
  </si>
  <si>
    <r>
      <t>①平成以降に統合簡易水道整備事業で整備した有形固定資産が多いため、</t>
    </r>
    <r>
      <rPr>
        <sz val="10"/>
        <color auto="1"/>
        <rFont val="ＭＳ ゴシック"/>
      </rPr>
      <t>有形固定資産減価償却率は、類似団体、全国平均と比較すると低い数値となっている。浄水場等の施設更新は一定達成できているが、今後は管路更新が主要更新事業と捉える。
②類似団体が21.14％、全国平均22.30％に対し、本町は31.55％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
    <rPh sb="1" eb="3">
      <t>ヘイセイ</t>
    </rPh>
    <rPh sb="3" eb="5">
      <t>イコウ</t>
    </rPh>
    <rPh sb="21" eb="23">
      <t>ユウケイ</t>
    </rPh>
    <rPh sb="23" eb="25">
      <t>コテイ</t>
    </rPh>
    <rPh sb="25" eb="27">
      <t>シサン</t>
    </rPh>
    <rPh sb="28" eb="29">
      <t>オオ</t>
    </rPh>
    <rPh sb="33" eb="35">
      <t>ユウケイ</t>
    </rPh>
    <rPh sb="35" eb="37">
      <t>コテイ</t>
    </rPh>
    <rPh sb="37" eb="39">
      <t>シサン</t>
    </rPh>
    <rPh sb="39" eb="43">
      <t>ゲンカショウキャク</t>
    </rPh>
    <rPh sb="43" eb="44">
      <t>リツ</t>
    </rPh>
    <rPh sb="72" eb="75">
      <t>ジョウスイジョウ</t>
    </rPh>
    <rPh sb="75" eb="76">
      <t>ナド</t>
    </rPh>
    <rPh sb="77" eb="79">
      <t>シセツ</t>
    </rPh>
    <rPh sb="79" eb="81">
      <t>コウシン</t>
    </rPh>
    <rPh sb="82" eb="84">
      <t>イッテイ</t>
    </rPh>
    <rPh sb="84" eb="86">
      <t>タッセイ</t>
    </rPh>
    <rPh sb="93" eb="95">
      <t>コンゴ</t>
    </rPh>
    <rPh sb="96" eb="98">
      <t>カンロ</t>
    </rPh>
    <rPh sb="98" eb="100">
      <t>コウシン</t>
    </rPh>
    <rPh sb="101" eb="103">
      <t>シュヨウ</t>
    </rPh>
    <rPh sb="103" eb="105">
      <t>コウシン</t>
    </rPh>
    <rPh sb="105" eb="107">
      <t>ジギョウ</t>
    </rPh>
    <rPh sb="108" eb="109">
      <t>トラ</t>
    </rPh>
    <rPh sb="115" eb="117">
      <t>ルイジ</t>
    </rPh>
    <rPh sb="117" eb="119">
      <t>ダンタイ</t>
    </rPh>
    <rPh sb="127" eb="129">
      <t>ゼンコク</t>
    </rPh>
    <rPh sb="129" eb="131">
      <t>ヘイキン</t>
    </rPh>
    <rPh sb="138" eb="139">
      <t>タイ</t>
    </rPh>
    <rPh sb="141" eb="143">
      <t>ホンチョウ</t>
    </rPh>
    <rPh sb="153" eb="155">
      <t>スウチ</t>
    </rPh>
    <rPh sb="226" eb="228">
      <t>ゼンコク</t>
    </rPh>
    <rPh sb="228" eb="230">
      <t>ヘイキン</t>
    </rPh>
    <rPh sb="234" eb="235">
      <t>オト</t>
    </rPh>
    <rPh sb="240" eb="242">
      <t>ルイジ</t>
    </rPh>
    <rPh sb="242" eb="244">
      <t>ダンタイ</t>
    </rPh>
    <rPh sb="245" eb="247">
      <t>ヒカク</t>
    </rPh>
    <rPh sb="251" eb="254">
      <t>ドウテイド</t>
    </rPh>
    <rPh sb="261" eb="263">
      <t>コンゴ</t>
    </rPh>
    <rPh sb="264" eb="266">
      <t>カンロ</t>
    </rPh>
    <rPh sb="266" eb="268">
      <t>コウシン</t>
    </rPh>
    <rPh sb="268" eb="270">
      <t>ジギョウ</t>
    </rPh>
    <rPh sb="271" eb="273">
      <t>チュウシン</t>
    </rPh>
    <rPh sb="284" eb="287">
      <t>コウカテキ</t>
    </rPh>
    <rPh sb="288" eb="290">
      <t>カンロ</t>
    </rPh>
    <rPh sb="290" eb="292">
      <t>コウシン</t>
    </rPh>
    <rPh sb="293" eb="294">
      <t>スス</t>
    </rPh>
    <rPh sb="298" eb="299">
      <t>カンガ</t>
    </rPh>
    <phoneticPr fontId="1"/>
  </si>
  <si>
    <r>
      <t>①類似団体、全国平均と比較して少し低い比率ではあるが、100％は超過しており、経常収益で賄えている状況である。多額の減価償却費は一般会計繰入金により均衡が保てていることから、今後の更新投資等の財源確保が困難な状況であり、経常経費の更なる削減等、経営改善に努める必要がある。
②29年度は、法適用初年度であり、28年度以前から存在する未収給水収益に係る特別損失を計上したことにより欠損金が発生したが、30年度以降については利益剰余金が発生していることにより29年度の欠損金を補うことができている。
③企業債元金償還金が当面の間、5億5千万円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1,423％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から横ばい状況である。28年度で統合簡易水道整備事業が完了し、29年度以降、大規模な建設投資の計画はなく、地方債残高は減少すると考えられるが、類似団体と同規模の数値までには、依然として25年以上後となる見込みである。
⑤類似団体は平均95％程度であるが、本町は元年度にかろうじて50％を超えた程度である。減価償却費は6億円を下回ったものの高い水準であることが影響し、給水原価は430円となった。供給単価は依然として240円前後で推移しており、当面の間、料金回収率は50％付近の数値を維持する状況と考える。
⑥類似団体が190円前後であるのに対し、本町は若干低下はしたものの430円と高額になっている。高額な設備投資を行ってきたことにより法適用以前から給水原価は500円～550円前後で推移していた。減価償却費も6億円に近い規模であり、人口減少等に伴い、一般家庭の使用</t>
    </r>
    <r>
      <rPr>
        <sz val="6"/>
        <color auto="1"/>
        <rFont val="ＭＳ ゴシック"/>
      </rPr>
      <t>量が減少することが予測されるとともに施設の老朽化に伴う修繕費の増加等から、給水原価は、今後も高い水準を維持しながら推移することが予測される。
⑦類似団体が54%前後であるのに対し、本町は40％台となっている。一日平均配水量は約7千㎥前後で推移している状況であるが、施設能力に大きな変動はないため、今後も40％台で推移するものと考えられる。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
    <rPh sb="873" eb="874">
      <t>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</si>
</sst>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ＭＳ ゴシック"/>
      <family val="3"/>
    </font>
    <font>
      <sz val="10"/>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NumberFormat="1"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NumberFormat="1"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NumberFormat="1"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0.86</c:v>
                </c:pt>
                <c:pt idx="1">
                  <c:v>0.32</c:v>
                </c:pt>
                <c:pt idx="2">
                  <c:v>0.8</c:v>
                </c:pt>
                <c:pt idx="3">
                  <c:v>0.48</c:v>
                </c:pt>
                <c:pt idx="4">
                  <c:v>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0.39</c:v>
                </c:pt>
                <c:pt idx="1">
                  <c:v>0.43</c:v>
                </c:pt>
                <c:pt idx="2">
                  <c:v>0.42</c:v>
                </c:pt>
                <c:pt idx="3">
                  <c:v>0.44</c:v>
                </c:pt>
                <c:pt idx="4">
                  <c:v>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46.08</c:v>
                </c:pt>
                <c:pt idx="1">
                  <c:v>44.1</c:v>
                </c:pt>
                <c:pt idx="2">
                  <c:v>49.52</c:v>
                </c:pt>
                <c:pt idx="3">
                  <c:v>49.83</c:v>
                </c:pt>
                <c:pt idx="4">
                  <c:v>45.63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55.88</c:v>
                </c:pt>
                <c:pt idx="1">
                  <c:v>55.22</c:v>
                </c:pt>
                <c:pt idx="2">
                  <c:v>54.05</c:v>
                </c:pt>
                <c:pt idx="3">
                  <c:v>54.43</c:v>
                </c:pt>
                <c:pt idx="4">
                  <c:v>53.87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71.89</c:v>
                </c:pt>
                <c:pt idx="1">
                  <c:v>74.400000000000006</c:v>
                </c:pt>
                <c:pt idx="2">
                  <c:v>72.430000000000007</c:v>
                </c:pt>
                <c:pt idx="3">
                  <c:v>71.11</c:v>
                </c:pt>
                <c:pt idx="4">
                  <c:v>71.44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104.21</c:v>
                </c:pt>
                <c:pt idx="1">
                  <c:v>105.15</c:v>
                </c:pt>
                <c:pt idx="2">
                  <c:v>101.75</c:v>
                </c:pt>
                <c:pt idx="3">
                  <c:v>105.04</c:v>
                </c:pt>
                <c:pt idx="4">
                  <c:v>104.43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110.02</c:v>
                </c:pt>
                <c:pt idx="1">
                  <c:v>108.76</c:v>
                </c:pt>
                <c:pt idx="2">
                  <c:v>108.46</c:v>
                </c:pt>
                <c:pt idx="3">
                  <c:v>109.02</c:v>
                </c:pt>
                <c:pt idx="4">
                  <c:v>107.81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5.92</c:v>
                </c:pt>
                <c:pt idx="1">
                  <c:v>11.74</c:v>
                </c:pt>
                <c:pt idx="2">
                  <c:v>16.309999999999999</c:v>
                </c:pt>
                <c:pt idx="3">
                  <c:v>20.71</c:v>
                </c:pt>
                <c:pt idx="4">
                  <c:v>24.53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46.61</c:v>
                </c:pt>
                <c:pt idx="1">
                  <c:v>47.97</c:v>
                </c:pt>
                <c:pt idx="2">
                  <c:v>49.12</c:v>
                </c:pt>
                <c:pt idx="3">
                  <c:v>49.39</c:v>
                </c:pt>
                <c:pt idx="4">
                  <c:v>50.75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18.02</c:v>
                </c:pt>
                <c:pt idx="1">
                  <c:v>8.1300000000000008</c:v>
                </c:pt>
                <c:pt idx="2">
                  <c:v>20.72</c:v>
                </c:pt>
                <c:pt idx="3">
                  <c:v>26.48</c:v>
                </c:pt>
                <c:pt idx="4">
                  <c:v>31.55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10.84</c:v>
                </c:pt>
                <c:pt idx="1">
                  <c:v>15.33</c:v>
                </c:pt>
                <c:pt idx="2">
                  <c:v>16.760000000000002</c:v>
                </c:pt>
                <c:pt idx="3">
                  <c:v>18.57</c:v>
                </c:pt>
                <c:pt idx="4">
                  <c:v>21.14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formatCode="#,##0.00;&quot;△&quot;#,##0.00;&quot;-&quot;">
                  <c:v>6.1</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7.31</c:v>
                </c:pt>
                <c:pt idx="1">
                  <c:v>7.48</c:v>
                </c:pt>
                <c:pt idx="2">
                  <c:v>11.94</c:v>
                </c:pt>
                <c:pt idx="3">
                  <c:v>11</c:v>
                </c:pt>
                <c:pt idx="4">
                  <c:v>8.86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31.83</c:v>
                </c:pt>
                <c:pt idx="1">
                  <c:v>39.729999999999997</c:v>
                </c:pt>
                <c:pt idx="2">
                  <c:v>43.34</c:v>
                </c:pt>
                <c:pt idx="3">
                  <c:v>55.4</c:v>
                </c:pt>
                <c:pt idx="4">
                  <c:v>56.78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355.27</c:v>
                </c:pt>
                <c:pt idx="1">
                  <c:v>359.7</c:v>
                </c:pt>
                <c:pt idx="2">
                  <c:v>362.93</c:v>
                </c:pt>
                <c:pt idx="3">
                  <c:v>371.81</c:v>
                </c:pt>
                <c:pt idx="4">
                  <c:v>384.23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1764.04</c:v>
                </c:pt>
                <c:pt idx="1">
                  <c:v>1677.79</c:v>
                </c:pt>
                <c:pt idx="2">
                  <c:v>1587.3</c:v>
                </c:pt>
                <c:pt idx="3">
                  <c:v>1520.26</c:v>
                </c:pt>
                <c:pt idx="4">
                  <c:v>1423.53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458.27</c:v>
                </c:pt>
                <c:pt idx="1">
                  <c:v>447.01</c:v>
                </c:pt>
                <c:pt idx="2">
                  <c:v>439.05</c:v>
                </c:pt>
                <c:pt idx="3">
                  <c:v>465.85</c:v>
                </c:pt>
                <c:pt idx="4">
                  <c:v>439.43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46.88</c:v>
                </c:pt>
                <c:pt idx="1">
                  <c:v>46.59</c:v>
                </c:pt>
                <c:pt idx="2">
                  <c:v>52.79</c:v>
                </c:pt>
                <c:pt idx="3">
                  <c:v>55.58</c:v>
                </c:pt>
                <c:pt idx="4">
                  <c:v>56.89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96.77</c:v>
                </c:pt>
                <c:pt idx="1">
                  <c:v>95.81</c:v>
                </c:pt>
                <c:pt idx="2">
                  <c:v>95.26</c:v>
                </c:pt>
                <c:pt idx="3">
                  <c:v>92.39</c:v>
                </c:pt>
                <c:pt idx="4">
                  <c:v>94.41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517.74</c:v>
                </c:pt>
                <c:pt idx="1">
                  <c:v>522.29</c:v>
                </c:pt>
                <c:pt idx="2">
                  <c:v>462.97</c:v>
                </c:pt>
                <c:pt idx="3">
                  <c:v>440.51</c:v>
                </c:pt>
                <c:pt idx="4">
                  <c:v>430.35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187.18</c:v>
                </c:pt>
                <c:pt idx="1">
                  <c:v>189.58</c:v>
                </c:pt>
                <c:pt idx="2">
                  <c:v>192.82</c:v>
                </c:pt>
                <c:pt idx="3">
                  <c:v>192.98</c:v>
                </c:pt>
                <c:pt idx="4">
                  <c:v>192.13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13320</v>
      </c>
      <c r="AM8" s="29"/>
      <c r="AN8" s="29"/>
      <c r="AO8" s="29"/>
      <c r="AP8" s="29"/>
      <c r="AQ8" s="29"/>
      <c r="AR8" s="29"/>
      <c r="AS8" s="29"/>
      <c r="AT8" s="7">
        <f>データ!$S$6</f>
        <v>303.08999999999997</v>
      </c>
      <c r="AU8" s="15"/>
      <c r="AV8" s="15"/>
      <c r="AW8" s="15"/>
      <c r="AX8" s="15"/>
      <c r="AY8" s="15"/>
      <c r="AZ8" s="15"/>
      <c r="BA8" s="15"/>
      <c r="BB8" s="27">
        <f>データ!$T$6</f>
        <v>43.95</v>
      </c>
      <c r="BC8" s="27"/>
      <c r="BD8" s="27"/>
      <c r="BE8" s="27"/>
      <c r="BF8" s="27"/>
      <c r="BG8" s="27"/>
      <c r="BH8" s="27"/>
      <c r="BI8" s="27"/>
      <c r="BJ8" s="3"/>
      <c r="BK8" s="3"/>
      <c r="BL8" s="36" t="s">
        <v>12</v>
      </c>
      <c r="BM8" s="48"/>
      <c r="BN8" s="57" t="s">
        <v>21</v>
      </c>
      <c r="BO8" s="57"/>
      <c r="BP8" s="57"/>
      <c r="BQ8" s="57"/>
      <c r="BR8" s="57"/>
      <c r="BS8" s="57"/>
      <c r="BT8" s="57"/>
      <c r="BU8" s="57"/>
      <c r="BV8" s="57"/>
      <c r="BW8" s="57"/>
      <c r="BX8" s="57"/>
      <c r="BY8" s="61"/>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9"/>
      <c r="BN9" s="58" t="s">
        <v>34</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43.64</v>
      </c>
      <c r="J10" s="15"/>
      <c r="K10" s="15"/>
      <c r="L10" s="15"/>
      <c r="M10" s="15"/>
      <c r="N10" s="15"/>
      <c r="O10" s="24"/>
      <c r="P10" s="27">
        <f>データ!$P$6</f>
        <v>100</v>
      </c>
      <c r="Q10" s="27"/>
      <c r="R10" s="27"/>
      <c r="S10" s="27"/>
      <c r="T10" s="27"/>
      <c r="U10" s="27"/>
      <c r="V10" s="27"/>
      <c r="W10" s="29">
        <f>データ!$Q$6</f>
        <v>4450</v>
      </c>
      <c r="X10" s="29"/>
      <c r="Y10" s="29"/>
      <c r="Z10" s="29"/>
      <c r="AA10" s="29"/>
      <c r="AB10" s="29"/>
      <c r="AC10" s="29"/>
      <c r="AD10" s="2"/>
      <c r="AE10" s="2"/>
      <c r="AF10" s="2"/>
      <c r="AG10" s="2"/>
      <c r="AH10" s="2"/>
      <c r="AI10" s="2"/>
      <c r="AJ10" s="2"/>
      <c r="AK10" s="2"/>
      <c r="AL10" s="29">
        <f>データ!$U$6</f>
        <v>13205</v>
      </c>
      <c r="AM10" s="29"/>
      <c r="AN10" s="29"/>
      <c r="AO10" s="29"/>
      <c r="AP10" s="29"/>
      <c r="AQ10" s="29"/>
      <c r="AR10" s="29"/>
      <c r="AS10" s="29"/>
      <c r="AT10" s="7">
        <f>データ!$V$6</f>
        <v>36.75</v>
      </c>
      <c r="AU10" s="15"/>
      <c r="AV10" s="15"/>
      <c r="AW10" s="15"/>
      <c r="AX10" s="15"/>
      <c r="AY10" s="15"/>
      <c r="AZ10" s="15"/>
      <c r="BA10" s="15"/>
      <c r="BB10" s="27">
        <f>データ!$W$6</f>
        <v>359.32</v>
      </c>
      <c r="BC10" s="27"/>
      <c r="BD10" s="27"/>
      <c r="BE10" s="27"/>
      <c r="BF10" s="27"/>
      <c r="BG10" s="27"/>
      <c r="BH10" s="27"/>
      <c r="BI10" s="27"/>
      <c r="BJ10" s="2"/>
      <c r="BK10" s="2"/>
      <c r="BL10" s="38" t="s">
        <v>36</v>
      </c>
      <c r="BM10" s="50"/>
      <c r="BN10" s="59" t="s">
        <v>4</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1"/>
      <c r="BN45" s="51"/>
      <c r="BO45" s="51"/>
      <c r="BP45" s="51"/>
      <c r="BQ45" s="51"/>
      <c r="BR45" s="51"/>
      <c r="BS45" s="51"/>
      <c r="BT45" s="51"/>
      <c r="BU45" s="51"/>
      <c r="BV45" s="51"/>
      <c r="BW45" s="51"/>
      <c r="BX45" s="51"/>
      <c r="BY45" s="51"/>
      <c r="BZ45" s="6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2"/>
      <c r="BN46" s="52"/>
      <c r="BO46" s="52"/>
      <c r="BP46" s="52"/>
      <c r="BQ46" s="52"/>
      <c r="BR46" s="52"/>
      <c r="BS46" s="52"/>
      <c r="BT46" s="52"/>
      <c r="BU46" s="52"/>
      <c r="BV46" s="52"/>
      <c r="BW46" s="52"/>
      <c r="BX46" s="52"/>
      <c r="BY46" s="52"/>
      <c r="BZ46" s="6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4"/>
      <c r="BN47" s="54"/>
      <c r="BO47" s="54"/>
      <c r="BP47" s="54"/>
      <c r="BQ47" s="54"/>
      <c r="BR47" s="54"/>
      <c r="BS47" s="54"/>
      <c r="BT47" s="54"/>
      <c r="BU47" s="54"/>
      <c r="BV47" s="54"/>
      <c r="BW47" s="54"/>
      <c r="BX47" s="54"/>
      <c r="BY47" s="54"/>
      <c r="BZ47" s="6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4"/>
      <c r="BN48" s="54"/>
      <c r="BO48" s="54"/>
      <c r="BP48" s="54"/>
      <c r="BQ48" s="54"/>
      <c r="BR48" s="54"/>
      <c r="BS48" s="54"/>
      <c r="BT48" s="54"/>
      <c r="BU48" s="54"/>
      <c r="BV48" s="54"/>
      <c r="BW48" s="54"/>
      <c r="BX48" s="54"/>
      <c r="BY48" s="54"/>
      <c r="BZ48" s="6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4"/>
      <c r="BN49" s="54"/>
      <c r="BO49" s="54"/>
      <c r="BP49" s="54"/>
      <c r="BQ49" s="54"/>
      <c r="BR49" s="54"/>
      <c r="BS49" s="54"/>
      <c r="BT49" s="54"/>
      <c r="BU49" s="54"/>
      <c r="BV49" s="54"/>
      <c r="BW49" s="54"/>
      <c r="BX49" s="54"/>
      <c r="BY49" s="54"/>
      <c r="BZ49" s="6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4"/>
      <c r="BN50" s="54"/>
      <c r="BO50" s="54"/>
      <c r="BP50" s="54"/>
      <c r="BQ50" s="54"/>
      <c r="BR50" s="54"/>
      <c r="BS50" s="54"/>
      <c r="BT50" s="54"/>
      <c r="BU50" s="54"/>
      <c r="BV50" s="54"/>
      <c r="BW50" s="54"/>
      <c r="BX50" s="54"/>
      <c r="BY50" s="54"/>
      <c r="BZ50" s="6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4"/>
      <c r="BN51" s="54"/>
      <c r="BO51" s="54"/>
      <c r="BP51" s="54"/>
      <c r="BQ51" s="54"/>
      <c r="BR51" s="54"/>
      <c r="BS51" s="54"/>
      <c r="BT51" s="54"/>
      <c r="BU51" s="54"/>
      <c r="BV51" s="54"/>
      <c r="BW51" s="54"/>
      <c r="BX51" s="54"/>
      <c r="BY51" s="54"/>
      <c r="BZ51" s="6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4"/>
      <c r="BN52" s="54"/>
      <c r="BO52" s="54"/>
      <c r="BP52" s="54"/>
      <c r="BQ52" s="54"/>
      <c r="BR52" s="54"/>
      <c r="BS52" s="54"/>
      <c r="BT52" s="54"/>
      <c r="BU52" s="54"/>
      <c r="BV52" s="54"/>
      <c r="BW52" s="54"/>
      <c r="BX52" s="54"/>
      <c r="BY52" s="54"/>
      <c r="BZ52" s="6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4"/>
      <c r="BN53" s="54"/>
      <c r="BO53" s="54"/>
      <c r="BP53" s="54"/>
      <c r="BQ53" s="54"/>
      <c r="BR53" s="54"/>
      <c r="BS53" s="54"/>
      <c r="BT53" s="54"/>
      <c r="BU53" s="54"/>
      <c r="BV53" s="54"/>
      <c r="BW53" s="54"/>
      <c r="BX53" s="54"/>
      <c r="BY53" s="54"/>
      <c r="BZ53" s="6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4"/>
      <c r="BN54" s="54"/>
      <c r="BO54" s="54"/>
      <c r="BP54" s="54"/>
      <c r="BQ54" s="54"/>
      <c r="BR54" s="54"/>
      <c r="BS54" s="54"/>
      <c r="BT54" s="54"/>
      <c r="BU54" s="54"/>
      <c r="BV54" s="54"/>
      <c r="BW54" s="54"/>
      <c r="BX54" s="54"/>
      <c r="BY54" s="54"/>
      <c r="BZ54" s="6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4"/>
      <c r="BN55" s="54"/>
      <c r="BO55" s="54"/>
      <c r="BP55" s="54"/>
      <c r="BQ55" s="54"/>
      <c r="BR55" s="54"/>
      <c r="BS55" s="54"/>
      <c r="BT55" s="54"/>
      <c r="BU55" s="54"/>
      <c r="BV55" s="54"/>
      <c r="BW55" s="54"/>
      <c r="BX55" s="54"/>
      <c r="BY55" s="54"/>
      <c r="BZ55" s="67"/>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4"/>
      <c r="BN56" s="54"/>
      <c r="BO56" s="54"/>
      <c r="BP56" s="54"/>
      <c r="BQ56" s="54"/>
      <c r="BR56" s="54"/>
      <c r="BS56" s="54"/>
      <c r="BT56" s="54"/>
      <c r="BU56" s="54"/>
      <c r="BV56" s="54"/>
      <c r="BW56" s="54"/>
      <c r="BX56" s="54"/>
      <c r="BY56" s="54"/>
      <c r="BZ56" s="67"/>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4"/>
      <c r="BN57" s="54"/>
      <c r="BO57" s="54"/>
      <c r="BP57" s="54"/>
      <c r="BQ57" s="54"/>
      <c r="BR57" s="54"/>
      <c r="BS57" s="54"/>
      <c r="BT57" s="54"/>
      <c r="BU57" s="54"/>
      <c r="BV57" s="54"/>
      <c r="BW57" s="54"/>
      <c r="BX57" s="54"/>
      <c r="BY57" s="54"/>
      <c r="BZ57" s="67"/>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4"/>
      <c r="BN58" s="54"/>
      <c r="BO58" s="54"/>
      <c r="BP58" s="54"/>
      <c r="BQ58" s="54"/>
      <c r="BR58" s="54"/>
      <c r="BS58" s="54"/>
      <c r="BT58" s="54"/>
      <c r="BU58" s="54"/>
      <c r="BV58" s="54"/>
      <c r="BW58" s="54"/>
      <c r="BX58" s="54"/>
      <c r="BY58" s="54"/>
      <c r="BZ58" s="67"/>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4"/>
      <c r="BN59" s="54"/>
      <c r="BO59" s="54"/>
      <c r="BP59" s="54"/>
      <c r="BQ59" s="54"/>
      <c r="BR59" s="54"/>
      <c r="BS59" s="54"/>
      <c r="BT59" s="54"/>
      <c r="BU59" s="54"/>
      <c r="BV59" s="54"/>
      <c r="BW59" s="54"/>
      <c r="BX59" s="54"/>
      <c r="BY59" s="54"/>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4"/>
      <c r="BN60" s="54"/>
      <c r="BO60" s="54"/>
      <c r="BP60" s="54"/>
      <c r="BQ60" s="54"/>
      <c r="BR60" s="54"/>
      <c r="BS60" s="54"/>
      <c r="BT60" s="54"/>
      <c r="BU60" s="54"/>
      <c r="BV60" s="54"/>
      <c r="BW60" s="54"/>
      <c r="BX60" s="54"/>
      <c r="BY60" s="54"/>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4"/>
      <c r="BN61" s="54"/>
      <c r="BO61" s="54"/>
      <c r="BP61" s="54"/>
      <c r="BQ61" s="54"/>
      <c r="BR61" s="54"/>
      <c r="BS61" s="54"/>
      <c r="BT61" s="54"/>
      <c r="BU61" s="54"/>
      <c r="BV61" s="54"/>
      <c r="BW61" s="54"/>
      <c r="BX61" s="54"/>
      <c r="BY61" s="54"/>
      <c r="BZ61" s="6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4"/>
      <c r="BN62" s="54"/>
      <c r="BO62" s="54"/>
      <c r="BP62" s="54"/>
      <c r="BQ62" s="54"/>
      <c r="BR62" s="54"/>
      <c r="BS62" s="54"/>
      <c r="BT62" s="54"/>
      <c r="BU62" s="54"/>
      <c r="BV62" s="54"/>
      <c r="BW62" s="54"/>
      <c r="BX62" s="54"/>
      <c r="BY62" s="54"/>
      <c r="BZ62" s="6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4"/>
      <c r="BN63" s="54"/>
      <c r="BO63" s="54"/>
      <c r="BP63" s="54"/>
      <c r="BQ63" s="54"/>
      <c r="BR63" s="54"/>
      <c r="BS63" s="54"/>
      <c r="BT63" s="54"/>
      <c r="BU63" s="54"/>
      <c r="BV63" s="54"/>
      <c r="BW63" s="54"/>
      <c r="BX63" s="54"/>
      <c r="BY63" s="54"/>
      <c r="BZ63" s="6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1"/>
      <c r="BN64" s="51"/>
      <c r="BO64" s="51"/>
      <c r="BP64" s="51"/>
      <c r="BQ64" s="51"/>
      <c r="BR64" s="51"/>
      <c r="BS64" s="51"/>
      <c r="BT64" s="51"/>
      <c r="BU64" s="51"/>
      <c r="BV64" s="51"/>
      <c r="BW64" s="51"/>
      <c r="BX64" s="51"/>
      <c r="BY64" s="51"/>
      <c r="BZ64" s="6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2"/>
      <c r="BN65" s="52"/>
      <c r="BO65" s="52"/>
      <c r="BP65" s="52"/>
      <c r="BQ65" s="52"/>
      <c r="BR65" s="52"/>
      <c r="BS65" s="52"/>
      <c r="BT65" s="52"/>
      <c r="BU65" s="52"/>
      <c r="BV65" s="52"/>
      <c r="BW65" s="52"/>
      <c r="BX65" s="52"/>
      <c r="BY65" s="52"/>
      <c r="BZ65" s="6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109</v>
      </c>
      <c r="BM66" s="55"/>
      <c r="BN66" s="55"/>
      <c r="BO66" s="55"/>
      <c r="BP66" s="55"/>
      <c r="BQ66" s="55"/>
      <c r="BR66" s="55"/>
      <c r="BS66" s="55"/>
      <c r="BT66" s="55"/>
      <c r="BU66" s="55"/>
      <c r="BV66" s="55"/>
      <c r="BW66" s="55"/>
      <c r="BX66" s="55"/>
      <c r="BY66" s="55"/>
      <c r="BZ66" s="6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5"/>
      <c r="BM67" s="55"/>
      <c r="BN67" s="55"/>
      <c r="BO67" s="55"/>
      <c r="BP67" s="55"/>
      <c r="BQ67" s="55"/>
      <c r="BR67" s="55"/>
      <c r="BS67" s="55"/>
      <c r="BT67" s="55"/>
      <c r="BU67" s="55"/>
      <c r="BV67" s="55"/>
      <c r="BW67" s="55"/>
      <c r="BX67" s="55"/>
      <c r="BY67" s="55"/>
      <c r="BZ67" s="6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5"/>
      <c r="BM68" s="55"/>
      <c r="BN68" s="55"/>
      <c r="BO68" s="55"/>
      <c r="BP68" s="55"/>
      <c r="BQ68" s="55"/>
      <c r="BR68" s="55"/>
      <c r="BS68" s="55"/>
      <c r="BT68" s="55"/>
      <c r="BU68" s="55"/>
      <c r="BV68" s="55"/>
      <c r="BW68" s="55"/>
      <c r="BX68" s="55"/>
      <c r="BY68" s="55"/>
      <c r="BZ68" s="6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5"/>
      <c r="BM69" s="55"/>
      <c r="BN69" s="55"/>
      <c r="BO69" s="55"/>
      <c r="BP69" s="55"/>
      <c r="BQ69" s="55"/>
      <c r="BR69" s="55"/>
      <c r="BS69" s="55"/>
      <c r="BT69" s="55"/>
      <c r="BU69" s="55"/>
      <c r="BV69" s="55"/>
      <c r="BW69" s="55"/>
      <c r="BX69" s="55"/>
      <c r="BY69" s="55"/>
      <c r="BZ69" s="6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5"/>
      <c r="BM70" s="55"/>
      <c r="BN70" s="55"/>
      <c r="BO70" s="55"/>
      <c r="BP70" s="55"/>
      <c r="BQ70" s="55"/>
      <c r="BR70" s="55"/>
      <c r="BS70" s="55"/>
      <c r="BT70" s="55"/>
      <c r="BU70" s="55"/>
      <c r="BV70" s="55"/>
      <c r="BW70" s="55"/>
      <c r="BX70" s="55"/>
      <c r="BY70" s="55"/>
      <c r="BZ70" s="6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5"/>
      <c r="BM71" s="55"/>
      <c r="BN71" s="55"/>
      <c r="BO71" s="55"/>
      <c r="BP71" s="55"/>
      <c r="BQ71" s="55"/>
      <c r="BR71" s="55"/>
      <c r="BS71" s="55"/>
      <c r="BT71" s="55"/>
      <c r="BU71" s="55"/>
      <c r="BV71" s="55"/>
      <c r="BW71" s="55"/>
      <c r="BX71" s="55"/>
      <c r="BY71" s="55"/>
      <c r="BZ71" s="6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5"/>
      <c r="BM72" s="55"/>
      <c r="BN72" s="55"/>
      <c r="BO72" s="55"/>
      <c r="BP72" s="55"/>
      <c r="BQ72" s="55"/>
      <c r="BR72" s="55"/>
      <c r="BS72" s="55"/>
      <c r="BT72" s="55"/>
      <c r="BU72" s="55"/>
      <c r="BV72" s="55"/>
      <c r="BW72" s="55"/>
      <c r="BX72" s="55"/>
      <c r="BY72" s="55"/>
      <c r="BZ72" s="6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5"/>
      <c r="BM73" s="55"/>
      <c r="BN73" s="55"/>
      <c r="BO73" s="55"/>
      <c r="BP73" s="55"/>
      <c r="BQ73" s="55"/>
      <c r="BR73" s="55"/>
      <c r="BS73" s="55"/>
      <c r="BT73" s="55"/>
      <c r="BU73" s="55"/>
      <c r="BV73" s="55"/>
      <c r="BW73" s="55"/>
      <c r="BX73" s="55"/>
      <c r="BY73" s="55"/>
      <c r="BZ73" s="6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5"/>
      <c r="BM74" s="55"/>
      <c r="BN74" s="55"/>
      <c r="BO74" s="55"/>
      <c r="BP74" s="55"/>
      <c r="BQ74" s="55"/>
      <c r="BR74" s="55"/>
      <c r="BS74" s="55"/>
      <c r="BT74" s="55"/>
      <c r="BU74" s="55"/>
      <c r="BV74" s="55"/>
      <c r="BW74" s="55"/>
      <c r="BX74" s="55"/>
      <c r="BY74" s="55"/>
      <c r="BZ74" s="6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5"/>
      <c r="BM75" s="55"/>
      <c r="BN75" s="55"/>
      <c r="BO75" s="55"/>
      <c r="BP75" s="55"/>
      <c r="BQ75" s="55"/>
      <c r="BR75" s="55"/>
      <c r="BS75" s="55"/>
      <c r="BT75" s="55"/>
      <c r="BU75" s="55"/>
      <c r="BV75" s="55"/>
      <c r="BW75" s="55"/>
      <c r="BX75" s="55"/>
      <c r="BY75" s="55"/>
      <c r="BZ75" s="6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5"/>
      <c r="BM76" s="55"/>
      <c r="BN76" s="55"/>
      <c r="BO76" s="55"/>
      <c r="BP76" s="55"/>
      <c r="BQ76" s="55"/>
      <c r="BR76" s="55"/>
      <c r="BS76" s="55"/>
      <c r="BT76" s="55"/>
      <c r="BU76" s="55"/>
      <c r="BV76" s="55"/>
      <c r="BW76" s="55"/>
      <c r="BX76" s="55"/>
      <c r="BY76" s="55"/>
      <c r="BZ76" s="6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5"/>
      <c r="BM77" s="55"/>
      <c r="BN77" s="55"/>
      <c r="BO77" s="55"/>
      <c r="BP77" s="55"/>
      <c r="BQ77" s="55"/>
      <c r="BR77" s="55"/>
      <c r="BS77" s="55"/>
      <c r="BT77" s="55"/>
      <c r="BU77" s="55"/>
      <c r="BV77" s="55"/>
      <c r="BW77" s="55"/>
      <c r="BX77" s="55"/>
      <c r="BY77" s="55"/>
      <c r="BZ77" s="6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5"/>
      <c r="BM78" s="55"/>
      <c r="BN78" s="55"/>
      <c r="BO78" s="55"/>
      <c r="BP78" s="55"/>
      <c r="BQ78" s="55"/>
      <c r="BR78" s="55"/>
      <c r="BS78" s="55"/>
      <c r="BT78" s="55"/>
      <c r="BU78" s="55"/>
      <c r="BV78" s="55"/>
      <c r="BW78" s="55"/>
      <c r="BX78" s="55"/>
      <c r="BY78" s="55"/>
      <c r="BZ78" s="68"/>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5"/>
      <c r="BM79" s="55"/>
      <c r="BN79" s="55"/>
      <c r="BO79" s="55"/>
      <c r="BP79" s="55"/>
      <c r="BQ79" s="55"/>
      <c r="BR79" s="55"/>
      <c r="BS79" s="55"/>
      <c r="BT79" s="55"/>
      <c r="BU79" s="55"/>
      <c r="BV79" s="55"/>
      <c r="BW79" s="55"/>
      <c r="BX79" s="55"/>
      <c r="BY79" s="55"/>
      <c r="BZ79" s="68"/>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5"/>
      <c r="BM80" s="55"/>
      <c r="BN80" s="55"/>
      <c r="BO80" s="55"/>
      <c r="BP80" s="55"/>
      <c r="BQ80" s="55"/>
      <c r="BR80" s="55"/>
      <c r="BS80" s="55"/>
      <c r="BT80" s="55"/>
      <c r="BU80" s="55"/>
      <c r="BV80" s="55"/>
      <c r="BW80" s="55"/>
      <c r="BX80" s="55"/>
      <c r="BY80" s="55"/>
      <c r="BZ80" s="68"/>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5"/>
      <c r="BM81" s="55"/>
      <c r="BN81" s="55"/>
      <c r="BO81" s="55"/>
      <c r="BP81" s="55"/>
      <c r="BQ81" s="55"/>
      <c r="BR81" s="55"/>
      <c r="BS81" s="55"/>
      <c r="BT81" s="55"/>
      <c r="BU81" s="55"/>
      <c r="BV81" s="55"/>
      <c r="BW81" s="55"/>
      <c r="BX81" s="55"/>
      <c r="BY81" s="55"/>
      <c r="BZ81" s="68"/>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EaYUivnNq9LH0vNK9feiROEisGZwP7K4XrhajGKj0DZwSFo6m97MecwJ2pPKxGAbnjKcxkMB+njVxPVMxuWozw==" saltValue="zWM18/iqb70xa4bIoOvRK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56</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50</v>
      </c>
      <c r="C3" s="73" t="s">
        <v>58</v>
      </c>
      <c r="D3" s="73" t="s">
        <v>59</v>
      </c>
      <c r="E3" s="73" t="s">
        <v>3</v>
      </c>
      <c r="F3" s="73" t="s">
        <v>2</v>
      </c>
      <c r="G3" s="73" t="s">
        <v>25</v>
      </c>
      <c r="H3" s="81" t="s">
        <v>30</v>
      </c>
      <c r="I3" s="84"/>
      <c r="J3" s="84"/>
      <c r="K3" s="84"/>
      <c r="L3" s="84"/>
      <c r="M3" s="84"/>
      <c r="N3" s="84"/>
      <c r="O3" s="84"/>
      <c r="P3" s="84"/>
      <c r="Q3" s="84"/>
      <c r="R3" s="84"/>
      <c r="S3" s="84"/>
      <c r="T3" s="84"/>
      <c r="U3" s="84"/>
      <c r="V3" s="84"/>
      <c r="W3" s="88"/>
      <c r="X3" s="90" t="s">
        <v>54</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10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60</v>
      </c>
      <c r="B4" s="74"/>
      <c r="C4" s="74"/>
      <c r="D4" s="74"/>
      <c r="E4" s="74"/>
      <c r="F4" s="74"/>
      <c r="G4" s="74"/>
      <c r="H4" s="82"/>
      <c r="I4" s="85"/>
      <c r="J4" s="85"/>
      <c r="K4" s="85"/>
      <c r="L4" s="85"/>
      <c r="M4" s="85"/>
      <c r="N4" s="85"/>
      <c r="O4" s="85"/>
      <c r="P4" s="85"/>
      <c r="Q4" s="85"/>
      <c r="R4" s="85"/>
      <c r="S4" s="85"/>
      <c r="T4" s="85"/>
      <c r="U4" s="85"/>
      <c r="V4" s="85"/>
      <c r="W4" s="89"/>
      <c r="X4" s="91" t="s">
        <v>52</v>
      </c>
      <c r="Y4" s="91"/>
      <c r="Z4" s="91"/>
      <c r="AA4" s="91"/>
      <c r="AB4" s="91"/>
      <c r="AC4" s="91"/>
      <c r="AD4" s="91"/>
      <c r="AE4" s="91"/>
      <c r="AF4" s="91"/>
      <c r="AG4" s="91"/>
      <c r="AH4" s="91"/>
      <c r="AI4" s="91" t="s">
        <v>44</v>
      </c>
      <c r="AJ4" s="91"/>
      <c r="AK4" s="91"/>
      <c r="AL4" s="91"/>
      <c r="AM4" s="91"/>
      <c r="AN4" s="91"/>
      <c r="AO4" s="91"/>
      <c r="AP4" s="91"/>
      <c r="AQ4" s="91"/>
      <c r="AR4" s="91"/>
      <c r="AS4" s="91"/>
      <c r="AT4" s="91" t="s">
        <v>38</v>
      </c>
      <c r="AU4" s="91"/>
      <c r="AV4" s="91"/>
      <c r="AW4" s="91"/>
      <c r="AX4" s="91"/>
      <c r="AY4" s="91"/>
      <c r="AZ4" s="91"/>
      <c r="BA4" s="91"/>
      <c r="BB4" s="91"/>
      <c r="BC4" s="91"/>
      <c r="BD4" s="91"/>
      <c r="BE4" s="91" t="s">
        <v>62</v>
      </c>
      <c r="BF4" s="91"/>
      <c r="BG4" s="91"/>
      <c r="BH4" s="91"/>
      <c r="BI4" s="91"/>
      <c r="BJ4" s="91"/>
      <c r="BK4" s="91"/>
      <c r="BL4" s="91"/>
      <c r="BM4" s="91"/>
      <c r="BN4" s="91"/>
      <c r="BO4" s="91"/>
      <c r="BP4" s="91" t="s">
        <v>35</v>
      </c>
      <c r="BQ4" s="91"/>
      <c r="BR4" s="91"/>
      <c r="BS4" s="91"/>
      <c r="BT4" s="91"/>
      <c r="BU4" s="91"/>
      <c r="BV4" s="91"/>
      <c r="BW4" s="91"/>
      <c r="BX4" s="91"/>
      <c r="BY4" s="91"/>
      <c r="BZ4" s="91"/>
      <c r="CA4" s="91" t="s">
        <v>63</v>
      </c>
      <c r="CB4" s="91"/>
      <c r="CC4" s="91"/>
      <c r="CD4" s="91"/>
      <c r="CE4" s="91"/>
      <c r="CF4" s="91"/>
      <c r="CG4" s="91"/>
      <c r="CH4" s="91"/>
      <c r="CI4" s="91"/>
      <c r="CJ4" s="91"/>
      <c r="CK4" s="91"/>
      <c r="CL4" s="91" t="s">
        <v>65</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61</v>
      </c>
      <c r="DT4" s="91"/>
      <c r="DU4" s="91"/>
      <c r="DV4" s="91"/>
      <c r="DW4" s="91"/>
      <c r="DX4" s="91"/>
      <c r="DY4" s="91"/>
      <c r="DZ4" s="91"/>
      <c r="EA4" s="91"/>
      <c r="EB4" s="91"/>
      <c r="EC4" s="91"/>
      <c r="ED4" s="91" t="s">
        <v>68</v>
      </c>
      <c r="EE4" s="91"/>
      <c r="EF4" s="91"/>
      <c r="EG4" s="91"/>
      <c r="EH4" s="91"/>
      <c r="EI4" s="91"/>
      <c r="EJ4" s="91"/>
      <c r="EK4" s="91"/>
      <c r="EL4" s="91"/>
      <c r="EM4" s="91"/>
      <c r="EN4" s="91"/>
    </row>
    <row r="5" spans="1:144">
      <c r="A5" s="71" t="s">
        <v>28</v>
      </c>
      <c r="B5" s="75"/>
      <c r="C5" s="75"/>
      <c r="D5" s="75"/>
      <c r="E5" s="75"/>
      <c r="F5" s="75"/>
      <c r="G5" s="75"/>
      <c r="H5" s="83" t="s">
        <v>57</v>
      </c>
      <c r="I5" s="83" t="s">
        <v>69</v>
      </c>
      <c r="J5" s="83" t="s">
        <v>70</v>
      </c>
      <c r="K5" s="83" t="s">
        <v>71</v>
      </c>
      <c r="L5" s="83" t="s">
        <v>72</v>
      </c>
      <c r="M5" s="83" t="s">
        <v>5</v>
      </c>
      <c r="N5" s="83" t="s">
        <v>73</v>
      </c>
      <c r="O5" s="83" t="s">
        <v>74</v>
      </c>
      <c r="P5" s="83" t="s">
        <v>75</v>
      </c>
      <c r="Q5" s="83" t="s">
        <v>76</v>
      </c>
      <c r="R5" s="83" t="s">
        <v>77</v>
      </c>
      <c r="S5" s="83" t="s">
        <v>78</v>
      </c>
      <c r="T5" s="83" t="s">
        <v>64</v>
      </c>
      <c r="U5" s="83" t="s">
        <v>79</v>
      </c>
      <c r="V5" s="83" t="s">
        <v>80</v>
      </c>
      <c r="W5" s="83" t="s">
        <v>81</v>
      </c>
      <c r="X5" s="83" t="s">
        <v>82</v>
      </c>
      <c r="Y5" s="83" t="s">
        <v>83</v>
      </c>
      <c r="Z5" s="83" t="s">
        <v>84</v>
      </c>
      <c r="AA5" s="83" t="s">
        <v>0</v>
      </c>
      <c r="AB5" s="83" t="s">
        <v>85</v>
      </c>
      <c r="AC5" s="83" t="s">
        <v>87</v>
      </c>
      <c r="AD5" s="83" t="s">
        <v>88</v>
      </c>
      <c r="AE5" s="83" t="s">
        <v>89</v>
      </c>
      <c r="AF5" s="83" t="s">
        <v>90</v>
      </c>
      <c r="AG5" s="83" t="s">
        <v>91</v>
      </c>
      <c r="AH5" s="83" t="s">
        <v>43</v>
      </c>
      <c r="AI5" s="83" t="s">
        <v>82</v>
      </c>
      <c r="AJ5" s="83" t="s">
        <v>83</v>
      </c>
      <c r="AK5" s="83" t="s">
        <v>84</v>
      </c>
      <c r="AL5" s="83" t="s">
        <v>0</v>
      </c>
      <c r="AM5" s="83" t="s">
        <v>85</v>
      </c>
      <c r="AN5" s="83" t="s">
        <v>87</v>
      </c>
      <c r="AO5" s="83" t="s">
        <v>88</v>
      </c>
      <c r="AP5" s="83" t="s">
        <v>89</v>
      </c>
      <c r="AQ5" s="83" t="s">
        <v>90</v>
      </c>
      <c r="AR5" s="83" t="s">
        <v>91</v>
      </c>
      <c r="AS5" s="83" t="s">
        <v>86</v>
      </c>
      <c r="AT5" s="83" t="s">
        <v>82</v>
      </c>
      <c r="AU5" s="83" t="s">
        <v>83</v>
      </c>
      <c r="AV5" s="83" t="s">
        <v>84</v>
      </c>
      <c r="AW5" s="83" t="s">
        <v>0</v>
      </c>
      <c r="AX5" s="83" t="s">
        <v>85</v>
      </c>
      <c r="AY5" s="83" t="s">
        <v>87</v>
      </c>
      <c r="AZ5" s="83" t="s">
        <v>88</v>
      </c>
      <c r="BA5" s="83" t="s">
        <v>89</v>
      </c>
      <c r="BB5" s="83" t="s">
        <v>90</v>
      </c>
      <c r="BC5" s="83" t="s">
        <v>91</v>
      </c>
      <c r="BD5" s="83" t="s">
        <v>86</v>
      </c>
      <c r="BE5" s="83" t="s">
        <v>82</v>
      </c>
      <c r="BF5" s="83" t="s">
        <v>83</v>
      </c>
      <c r="BG5" s="83" t="s">
        <v>84</v>
      </c>
      <c r="BH5" s="83" t="s">
        <v>0</v>
      </c>
      <c r="BI5" s="83" t="s">
        <v>85</v>
      </c>
      <c r="BJ5" s="83" t="s">
        <v>87</v>
      </c>
      <c r="BK5" s="83" t="s">
        <v>88</v>
      </c>
      <c r="BL5" s="83" t="s">
        <v>89</v>
      </c>
      <c r="BM5" s="83" t="s">
        <v>90</v>
      </c>
      <c r="BN5" s="83" t="s">
        <v>91</v>
      </c>
      <c r="BO5" s="83" t="s">
        <v>86</v>
      </c>
      <c r="BP5" s="83" t="s">
        <v>82</v>
      </c>
      <c r="BQ5" s="83" t="s">
        <v>83</v>
      </c>
      <c r="BR5" s="83" t="s">
        <v>84</v>
      </c>
      <c r="BS5" s="83" t="s">
        <v>0</v>
      </c>
      <c r="BT5" s="83" t="s">
        <v>85</v>
      </c>
      <c r="BU5" s="83" t="s">
        <v>87</v>
      </c>
      <c r="BV5" s="83" t="s">
        <v>88</v>
      </c>
      <c r="BW5" s="83" t="s">
        <v>89</v>
      </c>
      <c r="BX5" s="83" t="s">
        <v>90</v>
      </c>
      <c r="BY5" s="83" t="s">
        <v>91</v>
      </c>
      <c r="BZ5" s="83" t="s">
        <v>86</v>
      </c>
      <c r="CA5" s="83" t="s">
        <v>82</v>
      </c>
      <c r="CB5" s="83" t="s">
        <v>83</v>
      </c>
      <c r="CC5" s="83" t="s">
        <v>84</v>
      </c>
      <c r="CD5" s="83" t="s">
        <v>0</v>
      </c>
      <c r="CE5" s="83" t="s">
        <v>85</v>
      </c>
      <c r="CF5" s="83" t="s">
        <v>87</v>
      </c>
      <c r="CG5" s="83" t="s">
        <v>88</v>
      </c>
      <c r="CH5" s="83" t="s">
        <v>89</v>
      </c>
      <c r="CI5" s="83" t="s">
        <v>90</v>
      </c>
      <c r="CJ5" s="83" t="s">
        <v>91</v>
      </c>
      <c r="CK5" s="83" t="s">
        <v>86</v>
      </c>
      <c r="CL5" s="83" t="s">
        <v>82</v>
      </c>
      <c r="CM5" s="83" t="s">
        <v>83</v>
      </c>
      <c r="CN5" s="83" t="s">
        <v>84</v>
      </c>
      <c r="CO5" s="83" t="s">
        <v>0</v>
      </c>
      <c r="CP5" s="83" t="s">
        <v>85</v>
      </c>
      <c r="CQ5" s="83" t="s">
        <v>87</v>
      </c>
      <c r="CR5" s="83" t="s">
        <v>88</v>
      </c>
      <c r="CS5" s="83" t="s">
        <v>89</v>
      </c>
      <c r="CT5" s="83" t="s">
        <v>90</v>
      </c>
      <c r="CU5" s="83" t="s">
        <v>91</v>
      </c>
      <c r="CV5" s="83" t="s">
        <v>86</v>
      </c>
      <c r="CW5" s="83" t="s">
        <v>82</v>
      </c>
      <c r="CX5" s="83" t="s">
        <v>83</v>
      </c>
      <c r="CY5" s="83" t="s">
        <v>84</v>
      </c>
      <c r="CZ5" s="83" t="s">
        <v>0</v>
      </c>
      <c r="DA5" s="83" t="s">
        <v>85</v>
      </c>
      <c r="DB5" s="83" t="s">
        <v>87</v>
      </c>
      <c r="DC5" s="83" t="s">
        <v>88</v>
      </c>
      <c r="DD5" s="83" t="s">
        <v>89</v>
      </c>
      <c r="DE5" s="83" t="s">
        <v>90</v>
      </c>
      <c r="DF5" s="83" t="s">
        <v>91</v>
      </c>
      <c r="DG5" s="83" t="s">
        <v>86</v>
      </c>
      <c r="DH5" s="83" t="s">
        <v>82</v>
      </c>
      <c r="DI5" s="83" t="s">
        <v>83</v>
      </c>
      <c r="DJ5" s="83" t="s">
        <v>84</v>
      </c>
      <c r="DK5" s="83" t="s">
        <v>0</v>
      </c>
      <c r="DL5" s="83" t="s">
        <v>85</v>
      </c>
      <c r="DM5" s="83" t="s">
        <v>87</v>
      </c>
      <c r="DN5" s="83" t="s">
        <v>88</v>
      </c>
      <c r="DO5" s="83" t="s">
        <v>89</v>
      </c>
      <c r="DP5" s="83" t="s">
        <v>90</v>
      </c>
      <c r="DQ5" s="83" t="s">
        <v>91</v>
      </c>
      <c r="DR5" s="83" t="s">
        <v>86</v>
      </c>
      <c r="DS5" s="83" t="s">
        <v>82</v>
      </c>
      <c r="DT5" s="83" t="s">
        <v>83</v>
      </c>
      <c r="DU5" s="83" t="s">
        <v>84</v>
      </c>
      <c r="DV5" s="83" t="s">
        <v>0</v>
      </c>
      <c r="DW5" s="83" t="s">
        <v>85</v>
      </c>
      <c r="DX5" s="83" t="s">
        <v>87</v>
      </c>
      <c r="DY5" s="83" t="s">
        <v>88</v>
      </c>
      <c r="DZ5" s="83" t="s">
        <v>89</v>
      </c>
      <c r="EA5" s="83" t="s">
        <v>90</v>
      </c>
      <c r="EB5" s="83" t="s">
        <v>91</v>
      </c>
      <c r="EC5" s="83" t="s">
        <v>86</v>
      </c>
      <c r="ED5" s="83" t="s">
        <v>82</v>
      </c>
      <c r="EE5" s="83" t="s">
        <v>83</v>
      </c>
      <c r="EF5" s="83" t="s">
        <v>84</v>
      </c>
      <c r="EG5" s="83" t="s">
        <v>0</v>
      </c>
      <c r="EH5" s="83" t="s">
        <v>85</v>
      </c>
      <c r="EI5" s="83" t="s">
        <v>87</v>
      </c>
      <c r="EJ5" s="83" t="s">
        <v>88</v>
      </c>
      <c r="EK5" s="83" t="s">
        <v>89</v>
      </c>
      <c r="EL5" s="83" t="s">
        <v>90</v>
      </c>
      <c r="EM5" s="83" t="s">
        <v>91</v>
      </c>
      <c r="EN5" s="83" t="s">
        <v>86</v>
      </c>
    </row>
    <row r="6" spans="1:144" s="70" customFormat="1">
      <c r="A6" s="71" t="s">
        <v>92</v>
      </c>
      <c r="B6" s="76">
        <f t="shared" ref="B6:W6" si="1">B7</f>
        <v>2021</v>
      </c>
      <c r="C6" s="76">
        <f t="shared" si="1"/>
        <v>264075</v>
      </c>
      <c r="D6" s="76">
        <f t="shared" si="1"/>
        <v>46</v>
      </c>
      <c r="E6" s="76">
        <f t="shared" si="1"/>
        <v>1</v>
      </c>
      <c r="F6" s="76">
        <f t="shared" si="1"/>
        <v>0</v>
      </c>
      <c r="G6" s="76">
        <f t="shared" si="1"/>
        <v>1</v>
      </c>
      <c r="H6" s="76" t="str">
        <f t="shared" si="1"/>
        <v>京都府　京丹波町</v>
      </c>
      <c r="I6" s="76" t="str">
        <f t="shared" si="1"/>
        <v>法適用</v>
      </c>
      <c r="J6" s="76" t="str">
        <f t="shared" si="1"/>
        <v>水道事業</v>
      </c>
      <c r="K6" s="76" t="str">
        <f t="shared" si="1"/>
        <v>末端給水事業</v>
      </c>
      <c r="L6" s="76" t="str">
        <f t="shared" si="1"/>
        <v>A7</v>
      </c>
      <c r="M6" s="76" t="str">
        <f t="shared" si="1"/>
        <v>非設置</v>
      </c>
      <c r="N6" s="86" t="str">
        <f t="shared" si="1"/>
        <v>-</v>
      </c>
      <c r="O6" s="86">
        <f t="shared" si="1"/>
        <v>43.64</v>
      </c>
      <c r="P6" s="86">
        <f t="shared" si="1"/>
        <v>100</v>
      </c>
      <c r="Q6" s="86">
        <f t="shared" si="1"/>
        <v>4450</v>
      </c>
      <c r="R6" s="86">
        <f t="shared" si="1"/>
        <v>13320</v>
      </c>
      <c r="S6" s="86">
        <f t="shared" si="1"/>
        <v>303.08999999999997</v>
      </c>
      <c r="T6" s="86">
        <f t="shared" si="1"/>
        <v>43.95</v>
      </c>
      <c r="U6" s="86">
        <f t="shared" si="1"/>
        <v>13205</v>
      </c>
      <c r="V6" s="86">
        <f t="shared" si="1"/>
        <v>36.75</v>
      </c>
      <c r="W6" s="86">
        <f t="shared" si="1"/>
        <v>359.32</v>
      </c>
      <c r="X6" s="92">
        <f t="shared" ref="X6:AG6" si="2">IF(X7="",NA(),X7)</f>
        <v>104.21</v>
      </c>
      <c r="Y6" s="92">
        <f t="shared" si="2"/>
        <v>105.15</v>
      </c>
      <c r="Z6" s="92">
        <f t="shared" si="2"/>
        <v>101.75</v>
      </c>
      <c r="AA6" s="92">
        <f t="shared" si="2"/>
        <v>105.04</v>
      </c>
      <c r="AB6" s="92">
        <f t="shared" si="2"/>
        <v>104.43</v>
      </c>
      <c r="AC6" s="92">
        <f t="shared" si="2"/>
        <v>110.02</v>
      </c>
      <c r="AD6" s="92">
        <f t="shared" si="2"/>
        <v>108.76</v>
      </c>
      <c r="AE6" s="92">
        <f t="shared" si="2"/>
        <v>108.46</v>
      </c>
      <c r="AF6" s="92">
        <f t="shared" si="2"/>
        <v>109.02</v>
      </c>
      <c r="AG6" s="92">
        <f t="shared" si="2"/>
        <v>107.81</v>
      </c>
      <c r="AH6" s="86" t="str">
        <f>IF(AH7="","",IF(AH7="-","【-】","【"&amp;SUBSTITUTE(TEXT(AH7,"#,##0.00"),"-","△")&amp;"】"))</f>
        <v>【111.39】</v>
      </c>
      <c r="AI6" s="92">
        <f t="shared" ref="AI6:AR6" si="3">IF(AI7="",NA(),AI7)</f>
        <v>6.1</v>
      </c>
      <c r="AJ6" s="86">
        <f t="shared" si="3"/>
        <v>0</v>
      </c>
      <c r="AK6" s="86">
        <f t="shared" si="3"/>
        <v>0</v>
      </c>
      <c r="AL6" s="86">
        <f t="shared" si="3"/>
        <v>0</v>
      </c>
      <c r="AM6" s="86">
        <f t="shared" si="3"/>
        <v>0</v>
      </c>
      <c r="AN6" s="92">
        <f t="shared" si="3"/>
        <v>7.31</v>
      </c>
      <c r="AO6" s="92">
        <f t="shared" si="3"/>
        <v>7.48</v>
      </c>
      <c r="AP6" s="92">
        <f t="shared" si="3"/>
        <v>11.94</v>
      </c>
      <c r="AQ6" s="92">
        <f t="shared" si="3"/>
        <v>11</v>
      </c>
      <c r="AR6" s="92">
        <f t="shared" si="3"/>
        <v>8.86</v>
      </c>
      <c r="AS6" s="86" t="str">
        <f>IF(AS7="","",IF(AS7="-","【-】","【"&amp;SUBSTITUTE(TEXT(AS7,"#,##0.00"),"-","△")&amp;"】"))</f>
        <v>【1.30】</v>
      </c>
      <c r="AT6" s="92">
        <f t="shared" ref="AT6:BC6" si="4">IF(AT7="",NA(),AT7)</f>
        <v>31.83</v>
      </c>
      <c r="AU6" s="92">
        <f t="shared" si="4"/>
        <v>39.729999999999997</v>
      </c>
      <c r="AV6" s="92">
        <f t="shared" si="4"/>
        <v>43.34</v>
      </c>
      <c r="AW6" s="92">
        <f t="shared" si="4"/>
        <v>55.4</v>
      </c>
      <c r="AX6" s="92">
        <f t="shared" si="4"/>
        <v>56.78</v>
      </c>
      <c r="AY6" s="92">
        <f t="shared" si="4"/>
        <v>355.27</v>
      </c>
      <c r="AZ6" s="92">
        <f t="shared" si="4"/>
        <v>359.7</v>
      </c>
      <c r="BA6" s="92">
        <f t="shared" si="4"/>
        <v>362.93</v>
      </c>
      <c r="BB6" s="92">
        <f t="shared" si="4"/>
        <v>371.81</v>
      </c>
      <c r="BC6" s="92">
        <f t="shared" si="4"/>
        <v>384.23</v>
      </c>
      <c r="BD6" s="86" t="str">
        <f>IF(BD7="","",IF(BD7="-","【-】","【"&amp;SUBSTITUTE(TEXT(BD7,"#,##0.00"),"-","△")&amp;"】"))</f>
        <v>【261.51】</v>
      </c>
      <c r="BE6" s="92">
        <f t="shared" ref="BE6:BN6" si="5">IF(BE7="",NA(),BE7)</f>
        <v>1764.04</v>
      </c>
      <c r="BF6" s="92">
        <f t="shared" si="5"/>
        <v>1677.79</v>
      </c>
      <c r="BG6" s="92">
        <f t="shared" si="5"/>
        <v>1587.3</v>
      </c>
      <c r="BH6" s="92">
        <f t="shared" si="5"/>
        <v>1520.26</v>
      </c>
      <c r="BI6" s="92">
        <f t="shared" si="5"/>
        <v>1423.53</v>
      </c>
      <c r="BJ6" s="92">
        <f t="shared" si="5"/>
        <v>458.27</v>
      </c>
      <c r="BK6" s="92">
        <f t="shared" si="5"/>
        <v>447.01</v>
      </c>
      <c r="BL6" s="92">
        <f t="shared" si="5"/>
        <v>439.05</v>
      </c>
      <c r="BM6" s="92">
        <f t="shared" si="5"/>
        <v>465.85</v>
      </c>
      <c r="BN6" s="92">
        <f t="shared" si="5"/>
        <v>439.43</v>
      </c>
      <c r="BO6" s="86" t="str">
        <f>IF(BO7="","",IF(BO7="-","【-】","【"&amp;SUBSTITUTE(TEXT(BO7,"#,##0.00"),"-","△")&amp;"】"))</f>
        <v>【265.16】</v>
      </c>
      <c r="BP6" s="92">
        <f t="shared" ref="BP6:BY6" si="6">IF(BP7="",NA(),BP7)</f>
        <v>46.88</v>
      </c>
      <c r="BQ6" s="92">
        <f t="shared" si="6"/>
        <v>46.59</v>
      </c>
      <c r="BR6" s="92">
        <f t="shared" si="6"/>
        <v>52.79</v>
      </c>
      <c r="BS6" s="92">
        <f t="shared" si="6"/>
        <v>55.58</v>
      </c>
      <c r="BT6" s="92">
        <f t="shared" si="6"/>
        <v>56.89</v>
      </c>
      <c r="BU6" s="92">
        <f t="shared" si="6"/>
        <v>96.77</v>
      </c>
      <c r="BV6" s="92">
        <f t="shared" si="6"/>
        <v>95.81</v>
      </c>
      <c r="BW6" s="92">
        <f t="shared" si="6"/>
        <v>95.26</v>
      </c>
      <c r="BX6" s="92">
        <f t="shared" si="6"/>
        <v>92.39</v>
      </c>
      <c r="BY6" s="92">
        <f t="shared" si="6"/>
        <v>94.41</v>
      </c>
      <c r="BZ6" s="86" t="str">
        <f>IF(BZ7="","",IF(BZ7="-","【-】","【"&amp;SUBSTITUTE(TEXT(BZ7,"#,##0.00"),"-","△")&amp;"】"))</f>
        <v>【102.35】</v>
      </c>
      <c r="CA6" s="92">
        <f t="shared" ref="CA6:CJ6" si="7">IF(CA7="",NA(),CA7)</f>
        <v>517.74</v>
      </c>
      <c r="CB6" s="92">
        <f t="shared" si="7"/>
        <v>522.29</v>
      </c>
      <c r="CC6" s="92">
        <f t="shared" si="7"/>
        <v>462.97</v>
      </c>
      <c r="CD6" s="92">
        <f t="shared" si="7"/>
        <v>440.51</v>
      </c>
      <c r="CE6" s="92">
        <f t="shared" si="7"/>
        <v>430.35</v>
      </c>
      <c r="CF6" s="92">
        <f t="shared" si="7"/>
        <v>187.18</v>
      </c>
      <c r="CG6" s="92">
        <f t="shared" si="7"/>
        <v>189.58</v>
      </c>
      <c r="CH6" s="92">
        <f t="shared" si="7"/>
        <v>192.82</v>
      </c>
      <c r="CI6" s="92">
        <f t="shared" si="7"/>
        <v>192.98</v>
      </c>
      <c r="CJ6" s="92">
        <f t="shared" si="7"/>
        <v>192.13</v>
      </c>
      <c r="CK6" s="86" t="str">
        <f>IF(CK7="","",IF(CK7="-","【-】","【"&amp;SUBSTITUTE(TEXT(CK7,"#,##0.00"),"-","△")&amp;"】"))</f>
        <v>【167.74】</v>
      </c>
      <c r="CL6" s="92">
        <f t="shared" ref="CL6:CU6" si="8">IF(CL7="",NA(),CL7)</f>
        <v>46.08</v>
      </c>
      <c r="CM6" s="92">
        <f t="shared" si="8"/>
        <v>44.1</v>
      </c>
      <c r="CN6" s="92">
        <f t="shared" si="8"/>
        <v>49.52</v>
      </c>
      <c r="CO6" s="92">
        <f t="shared" si="8"/>
        <v>49.83</v>
      </c>
      <c r="CP6" s="92">
        <f t="shared" si="8"/>
        <v>45.63</v>
      </c>
      <c r="CQ6" s="92">
        <f t="shared" si="8"/>
        <v>55.88</v>
      </c>
      <c r="CR6" s="92">
        <f t="shared" si="8"/>
        <v>55.22</v>
      </c>
      <c r="CS6" s="92">
        <f t="shared" si="8"/>
        <v>54.05</v>
      </c>
      <c r="CT6" s="92">
        <f t="shared" si="8"/>
        <v>54.43</v>
      </c>
      <c r="CU6" s="92">
        <f t="shared" si="8"/>
        <v>53.87</v>
      </c>
      <c r="CV6" s="86" t="str">
        <f>IF(CV7="","",IF(CV7="-","【-】","【"&amp;SUBSTITUTE(TEXT(CV7,"#,##0.00"),"-","△")&amp;"】"))</f>
        <v>【60.29】</v>
      </c>
      <c r="CW6" s="92">
        <f t="shared" ref="CW6:DF6" si="9">IF(CW7="",NA(),CW7)</f>
        <v>71.89</v>
      </c>
      <c r="CX6" s="92">
        <f t="shared" si="9"/>
        <v>74.400000000000006</v>
      </c>
      <c r="CY6" s="92">
        <f t="shared" si="9"/>
        <v>72.430000000000007</v>
      </c>
      <c r="CZ6" s="92">
        <f t="shared" si="9"/>
        <v>71.11</v>
      </c>
      <c r="DA6" s="92">
        <f t="shared" si="9"/>
        <v>71.44</v>
      </c>
      <c r="DB6" s="92">
        <f t="shared" si="9"/>
        <v>80.989999999999995</v>
      </c>
      <c r="DC6" s="92">
        <f t="shared" si="9"/>
        <v>80.930000000000007</v>
      </c>
      <c r="DD6" s="92">
        <f t="shared" si="9"/>
        <v>80.510000000000005</v>
      </c>
      <c r="DE6" s="92">
        <f t="shared" si="9"/>
        <v>79.44</v>
      </c>
      <c r="DF6" s="92">
        <f t="shared" si="9"/>
        <v>79.489999999999995</v>
      </c>
      <c r="DG6" s="86" t="str">
        <f>IF(DG7="","",IF(DG7="-","【-】","【"&amp;SUBSTITUTE(TEXT(DG7,"#,##0.00"),"-","△")&amp;"】"))</f>
        <v>【90.12】</v>
      </c>
      <c r="DH6" s="92">
        <f t="shared" ref="DH6:DQ6" si="10">IF(DH7="",NA(),DH7)</f>
        <v>5.92</v>
      </c>
      <c r="DI6" s="92">
        <f t="shared" si="10"/>
        <v>11.74</v>
      </c>
      <c r="DJ6" s="92">
        <f t="shared" si="10"/>
        <v>16.309999999999999</v>
      </c>
      <c r="DK6" s="92">
        <f t="shared" si="10"/>
        <v>20.71</v>
      </c>
      <c r="DL6" s="92">
        <f t="shared" si="10"/>
        <v>24.53</v>
      </c>
      <c r="DM6" s="92">
        <f t="shared" si="10"/>
        <v>46.61</v>
      </c>
      <c r="DN6" s="92">
        <f t="shared" si="10"/>
        <v>47.97</v>
      </c>
      <c r="DO6" s="92">
        <f t="shared" si="10"/>
        <v>49.12</v>
      </c>
      <c r="DP6" s="92">
        <f t="shared" si="10"/>
        <v>49.39</v>
      </c>
      <c r="DQ6" s="92">
        <f t="shared" si="10"/>
        <v>50.75</v>
      </c>
      <c r="DR6" s="86" t="str">
        <f>IF(DR7="","",IF(DR7="-","【-】","【"&amp;SUBSTITUTE(TEXT(DR7,"#,##0.00"),"-","△")&amp;"】"))</f>
        <v>【50.88】</v>
      </c>
      <c r="DS6" s="92">
        <f t="shared" ref="DS6:EB6" si="11">IF(DS7="",NA(),DS7)</f>
        <v>18.02</v>
      </c>
      <c r="DT6" s="92">
        <f t="shared" si="11"/>
        <v>8.1300000000000008</v>
      </c>
      <c r="DU6" s="92">
        <f t="shared" si="11"/>
        <v>20.72</v>
      </c>
      <c r="DV6" s="92">
        <f t="shared" si="11"/>
        <v>26.48</v>
      </c>
      <c r="DW6" s="92">
        <f t="shared" si="11"/>
        <v>31.55</v>
      </c>
      <c r="DX6" s="92">
        <f t="shared" si="11"/>
        <v>10.84</v>
      </c>
      <c r="DY6" s="92">
        <f t="shared" si="11"/>
        <v>15.33</v>
      </c>
      <c r="DZ6" s="92">
        <f t="shared" si="11"/>
        <v>16.760000000000002</v>
      </c>
      <c r="EA6" s="92">
        <f t="shared" si="11"/>
        <v>18.57</v>
      </c>
      <c r="EB6" s="92">
        <f t="shared" si="11"/>
        <v>21.14</v>
      </c>
      <c r="EC6" s="86" t="str">
        <f>IF(EC7="","",IF(EC7="-","【-】","【"&amp;SUBSTITUTE(TEXT(EC7,"#,##0.00"),"-","△")&amp;"】"))</f>
        <v>【22.30】</v>
      </c>
      <c r="ED6" s="92">
        <f t="shared" ref="ED6:EM6" si="12">IF(ED7="",NA(),ED7)</f>
        <v>0.86</v>
      </c>
      <c r="EE6" s="92">
        <f t="shared" si="12"/>
        <v>0.32</v>
      </c>
      <c r="EF6" s="92">
        <f t="shared" si="12"/>
        <v>0.8</v>
      </c>
      <c r="EG6" s="92">
        <f t="shared" si="12"/>
        <v>0.48</v>
      </c>
      <c r="EH6" s="92">
        <f t="shared" si="12"/>
        <v>0.43</v>
      </c>
      <c r="EI6" s="92">
        <f t="shared" si="12"/>
        <v>0.39</v>
      </c>
      <c r="EJ6" s="92">
        <f t="shared" si="12"/>
        <v>0.43</v>
      </c>
      <c r="EK6" s="92">
        <f t="shared" si="12"/>
        <v>0.42</v>
      </c>
      <c r="EL6" s="92">
        <f t="shared" si="12"/>
        <v>0.44</v>
      </c>
      <c r="EM6" s="92">
        <f t="shared" si="12"/>
        <v>0.5</v>
      </c>
      <c r="EN6" s="86" t="str">
        <f>IF(EN7="","",IF(EN7="-","【-】","【"&amp;SUBSTITUTE(TEXT(EN7,"#,##0.00"),"-","△")&amp;"】"))</f>
        <v>【0.66】</v>
      </c>
    </row>
    <row r="7" spans="1:144" s="70" customFormat="1">
      <c r="A7" s="71"/>
      <c r="B7" s="77">
        <v>2021</v>
      </c>
      <c r="C7" s="77">
        <v>264075</v>
      </c>
      <c r="D7" s="77">
        <v>46</v>
      </c>
      <c r="E7" s="77">
        <v>1</v>
      </c>
      <c r="F7" s="77">
        <v>0</v>
      </c>
      <c r="G7" s="77">
        <v>1</v>
      </c>
      <c r="H7" s="77" t="s">
        <v>93</v>
      </c>
      <c r="I7" s="77" t="s">
        <v>94</v>
      </c>
      <c r="J7" s="77" t="s">
        <v>95</v>
      </c>
      <c r="K7" s="77" t="s">
        <v>96</v>
      </c>
      <c r="L7" s="77" t="s">
        <v>97</v>
      </c>
      <c r="M7" s="77" t="s">
        <v>15</v>
      </c>
      <c r="N7" s="87" t="s">
        <v>98</v>
      </c>
      <c r="O7" s="87">
        <v>43.64</v>
      </c>
      <c r="P7" s="87">
        <v>100</v>
      </c>
      <c r="Q7" s="87">
        <v>4450</v>
      </c>
      <c r="R7" s="87">
        <v>13320</v>
      </c>
      <c r="S7" s="87">
        <v>303.08999999999997</v>
      </c>
      <c r="T7" s="87">
        <v>43.95</v>
      </c>
      <c r="U7" s="87">
        <v>13205</v>
      </c>
      <c r="V7" s="87">
        <v>36.75</v>
      </c>
      <c r="W7" s="87">
        <v>359.32</v>
      </c>
      <c r="X7" s="87">
        <v>104.21</v>
      </c>
      <c r="Y7" s="87">
        <v>105.15</v>
      </c>
      <c r="Z7" s="87">
        <v>101.75</v>
      </c>
      <c r="AA7" s="87">
        <v>105.04</v>
      </c>
      <c r="AB7" s="87">
        <v>104.43</v>
      </c>
      <c r="AC7" s="87">
        <v>110.02</v>
      </c>
      <c r="AD7" s="87">
        <v>108.76</v>
      </c>
      <c r="AE7" s="87">
        <v>108.46</v>
      </c>
      <c r="AF7" s="87">
        <v>109.02</v>
      </c>
      <c r="AG7" s="87">
        <v>107.81</v>
      </c>
      <c r="AH7" s="87">
        <v>111.39</v>
      </c>
      <c r="AI7" s="87">
        <v>6.1</v>
      </c>
      <c r="AJ7" s="87">
        <v>0</v>
      </c>
      <c r="AK7" s="87">
        <v>0</v>
      </c>
      <c r="AL7" s="87">
        <v>0</v>
      </c>
      <c r="AM7" s="87">
        <v>0</v>
      </c>
      <c r="AN7" s="87">
        <v>7.31</v>
      </c>
      <c r="AO7" s="87">
        <v>7.48</v>
      </c>
      <c r="AP7" s="87">
        <v>11.94</v>
      </c>
      <c r="AQ7" s="87">
        <v>11</v>
      </c>
      <c r="AR7" s="87">
        <v>8.86</v>
      </c>
      <c r="AS7" s="87">
        <v>1.3</v>
      </c>
      <c r="AT7" s="87">
        <v>31.83</v>
      </c>
      <c r="AU7" s="87">
        <v>39.729999999999997</v>
      </c>
      <c r="AV7" s="87">
        <v>43.34</v>
      </c>
      <c r="AW7" s="87">
        <v>55.4</v>
      </c>
      <c r="AX7" s="87">
        <v>56.78</v>
      </c>
      <c r="AY7" s="87">
        <v>355.27</v>
      </c>
      <c r="AZ7" s="87">
        <v>359.7</v>
      </c>
      <c r="BA7" s="87">
        <v>362.93</v>
      </c>
      <c r="BB7" s="87">
        <v>371.81</v>
      </c>
      <c r="BC7" s="87">
        <v>384.23</v>
      </c>
      <c r="BD7" s="87">
        <v>261.51</v>
      </c>
      <c r="BE7" s="87">
        <v>1764.04</v>
      </c>
      <c r="BF7" s="87">
        <v>1677.79</v>
      </c>
      <c r="BG7" s="87">
        <v>1587.3</v>
      </c>
      <c r="BH7" s="87">
        <v>1520.26</v>
      </c>
      <c r="BI7" s="87">
        <v>1423.53</v>
      </c>
      <c r="BJ7" s="87">
        <v>458.27</v>
      </c>
      <c r="BK7" s="87">
        <v>447.01</v>
      </c>
      <c r="BL7" s="87">
        <v>439.05</v>
      </c>
      <c r="BM7" s="87">
        <v>465.85</v>
      </c>
      <c r="BN7" s="87">
        <v>439.43</v>
      </c>
      <c r="BO7" s="87">
        <v>265.16000000000003</v>
      </c>
      <c r="BP7" s="87">
        <v>46.88</v>
      </c>
      <c r="BQ7" s="87">
        <v>46.59</v>
      </c>
      <c r="BR7" s="87">
        <v>52.79</v>
      </c>
      <c r="BS7" s="87">
        <v>55.58</v>
      </c>
      <c r="BT7" s="87">
        <v>56.89</v>
      </c>
      <c r="BU7" s="87">
        <v>96.77</v>
      </c>
      <c r="BV7" s="87">
        <v>95.81</v>
      </c>
      <c r="BW7" s="87">
        <v>95.26</v>
      </c>
      <c r="BX7" s="87">
        <v>92.39</v>
      </c>
      <c r="BY7" s="87">
        <v>94.41</v>
      </c>
      <c r="BZ7" s="87">
        <v>102.35</v>
      </c>
      <c r="CA7" s="87">
        <v>517.74</v>
      </c>
      <c r="CB7" s="87">
        <v>522.29</v>
      </c>
      <c r="CC7" s="87">
        <v>462.97</v>
      </c>
      <c r="CD7" s="87">
        <v>440.51</v>
      </c>
      <c r="CE7" s="87">
        <v>430.35</v>
      </c>
      <c r="CF7" s="87">
        <v>187.18</v>
      </c>
      <c r="CG7" s="87">
        <v>189.58</v>
      </c>
      <c r="CH7" s="87">
        <v>192.82</v>
      </c>
      <c r="CI7" s="87">
        <v>192.98</v>
      </c>
      <c r="CJ7" s="87">
        <v>192.13</v>
      </c>
      <c r="CK7" s="87">
        <v>167.74</v>
      </c>
      <c r="CL7" s="87">
        <v>46.08</v>
      </c>
      <c r="CM7" s="87">
        <v>44.1</v>
      </c>
      <c r="CN7" s="87">
        <v>49.52</v>
      </c>
      <c r="CO7" s="87">
        <v>49.83</v>
      </c>
      <c r="CP7" s="87">
        <v>45.63</v>
      </c>
      <c r="CQ7" s="87">
        <v>55.88</v>
      </c>
      <c r="CR7" s="87">
        <v>55.22</v>
      </c>
      <c r="CS7" s="87">
        <v>54.05</v>
      </c>
      <c r="CT7" s="87">
        <v>54.43</v>
      </c>
      <c r="CU7" s="87">
        <v>53.87</v>
      </c>
      <c r="CV7" s="87">
        <v>60.29</v>
      </c>
      <c r="CW7" s="87">
        <v>71.89</v>
      </c>
      <c r="CX7" s="87">
        <v>74.400000000000006</v>
      </c>
      <c r="CY7" s="87">
        <v>72.430000000000007</v>
      </c>
      <c r="CZ7" s="87">
        <v>71.11</v>
      </c>
      <c r="DA7" s="87">
        <v>71.44</v>
      </c>
      <c r="DB7" s="87">
        <v>80.989999999999995</v>
      </c>
      <c r="DC7" s="87">
        <v>80.930000000000007</v>
      </c>
      <c r="DD7" s="87">
        <v>80.510000000000005</v>
      </c>
      <c r="DE7" s="87">
        <v>79.44</v>
      </c>
      <c r="DF7" s="87">
        <v>79.489999999999995</v>
      </c>
      <c r="DG7" s="87">
        <v>90.12</v>
      </c>
      <c r="DH7" s="87">
        <v>5.92</v>
      </c>
      <c r="DI7" s="87">
        <v>11.74</v>
      </c>
      <c r="DJ7" s="87">
        <v>16.309999999999999</v>
      </c>
      <c r="DK7" s="87">
        <v>20.71</v>
      </c>
      <c r="DL7" s="87">
        <v>24.53</v>
      </c>
      <c r="DM7" s="87">
        <v>46.61</v>
      </c>
      <c r="DN7" s="87">
        <v>47.97</v>
      </c>
      <c r="DO7" s="87">
        <v>49.12</v>
      </c>
      <c r="DP7" s="87">
        <v>49.39</v>
      </c>
      <c r="DQ7" s="87">
        <v>50.75</v>
      </c>
      <c r="DR7" s="87">
        <v>50.88</v>
      </c>
      <c r="DS7" s="87">
        <v>18.02</v>
      </c>
      <c r="DT7" s="87">
        <v>8.1300000000000008</v>
      </c>
      <c r="DU7" s="87">
        <v>20.72</v>
      </c>
      <c r="DV7" s="87">
        <v>26.48</v>
      </c>
      <c r="DW7" s="87">
        <v>31.55</v>
      </c>
      <c r="DX7" s="87">
        <v>10.84</v>
      </c>
      <c r="DY7" s="87">
        <v>15.33</v>
      </c>
      <c r="DZ7" s="87">
        <v>16.760000000000002</v>
      </c>
      <c r="EA7" s="87">
        <v>18.57</v>
      </c>
      <c r="EB7" s="87">
        <v>21.14</v>
      </c>
      <c r="EC7" s="87">
        <v>22.3</v>
      </c>
      <c r="ED7" s="87">
        <v>0.86</v>
      </c>
      <c r="EE7" s="87">
        <v>0.32</v>
      </c>
      <c r="EF7" s="87">
        <v>0.8</v>
      </c>
      <c r="EG7" s="87">
        <v>0.48</v>
      </c>
      <c r="EH7" s="87">
        <v>0.43</v>
      </c>
      <c r="EI7" s="87">
        <v>0.39</v>
      </c>
      <c r="EJ7" s="87">
        <v>0.43</v>
      </c>
      <c r="EK7" s="87">
        <v>0.42</v>
      </c>
      <c r="EL7" s="87">
        <v>0.44</v>
      </c>
      <c r="EM7" s="87">
        <v>0.5</v>
      </c>
      <c r="EN7" s="87">
        <v>0.66</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99</v>
      </c>
      <c r="C9" s="72" t="s">
        <v>100</v>
      </c>
      <c r="D9" s="72" t="s">
        <v>101</v>
      </c>
      <c r="E9" s="72" t="s">
        <v>102</v>
      </c>
      <c r="F9" s="72" t="s">
        <v>103</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50</v>
      </c>
      <c r="B10" s="78">
        <f>DATEVALUE($B7+12-B11&amp;"/1/"&amp;B12)</f>
        <v>47119</v>
      </c>
      <c r="C10" s="78">
        <f>DATEVALUE($B7+12-C11&amp;"/1/"&amp;C12)</f>
        <v>47484</v>
      </c>
      <c r="D10" s="79">
        <f>DATEVALUE($B7+12-D11&amp;"/1/"&amp;D12)</f>
        <v>47849</v>
      </c>
      <c r="E10" s="79">
        <f>DATEVALUE($B7+12-E11&amp;"/1/"&amp;E12)</f>
        <v>48215</v>
      </c>
      <c r="F10" s="79">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2022-12-01T01:01:21Z</dcterms:created>
  <dcterms:modified xsi:type="dcterms:W3CDTF">2023-04-07T05:21:28Z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2023-04-07T05:21:28Z</vt:filetime>
  </property>
</Properties>
</file>