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dtcUZKjQklUNbJ7pFZeCZY0r14akGNENCYkmGRFUxBAfCQIuX+DfFPqOG8y0T6zpMuecjnV/jze5nrm3jJ5Xw==" workbookSaltValue="xj53KleO2ohIMfh19C2wkQ=="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<sst xmlns="http://schemas.openxmlformats.org/spreadsheetml/2006/main" xmlns:r="http://schemas.openxmlformats.org/officeDocument/2006/relationships" count="116" uniqueCount="116">
  <si>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</si>
  <si>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</si>
  <si>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</si>
  <si>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</si>
  <si>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</si>
  <si>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</si>
  <si>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</si>
  <si>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</si>
  <si>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</si>
  <si>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</si>
  <si>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</si>
  <si>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</si>
  <si>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</si>
  <si>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</si>
  <si>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</si>
  <si>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</si>
  <si>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</si>
  <si>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</si>
  <si>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</si>
  <si>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</si>
  <si>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</si>
  <si>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</si>
  <si>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</si>
  <si>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</si>
  <si>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</si>
  <si>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</si>
  <si>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</si>
  <si>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</si>
  <si>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</si>
  <si>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</si>
  <si>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</si>
  <si>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</si>
  <si>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</si>
  <si>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</si>
  <si>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</si>
  <si>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</si>
  <si>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</si>
  <si>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</si>
  <si>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</si>
  <si>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</si>
  <si>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</si>
  <si>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</si>
  <si>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</si>
  <si>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</si>
  <si>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</si>
  <si>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</si>
  <si>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</si>
  <si>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</si>
  <si>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</si>
  <si>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</si>
  <si>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</si>
  <si>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</si>
  <si>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</si>
  <si>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</si>
  <si>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</si>
  <si>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</si>
  <si>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</si>
  <si>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</si>
  <si>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</si>
  <si>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</si>
  <si>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</si>
  <si>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</si>
  <si>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</si>
  <si>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</si>
  <si>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</si>
  <si>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</si>
  <si>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</si>
  <si>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</si>
  <si>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</si>
  <si>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</si>
  <si>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</si>
  <si>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</si>
  <si>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</si>
  <si>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</si>
  <si>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</si>
  <si>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</si>
  <si>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</si>
  <si>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</si>
  <si>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</si>
  <si>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</si>
  <si>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</si>
  <si>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</si>
  <si>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</si>
  <si>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</si>
  <si>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</si>
  <si>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</si>
  <si>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</si>
  <si>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</si>
  <si>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</si>
  <si>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</si>
  <si>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</si>
  <si>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</si>
  <si>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</si>
  <si>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</si>
  <si>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</si>
  <si>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</si>
  <si>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</si>
  <si>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</si>
  <si>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</si>
  <si>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簡易排水</t>
  </si>
  <si>
    <t>J2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</si>
  <si>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</si>
  <si>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</si>
  <si>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</si>
  <si>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</si>
  <si>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</si>
  <si>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</si>
  <si>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</si>
  <si>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</si>
  <si>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</si>
  <si>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</si>
  <si>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</si>
  <si>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</si>
  <si>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
　123.93％となり単年度収支が黒字になっているが、総収益は使用料以外一般会計からの繰入金に依存しており、さらに経費削減等に努める必要がある。
④企業債残高対事業規模比率
　企業債現在高が0円であり0％となっている。
⑤経費回収率
　汚水処理費が増加し30％台となっているが、特に使用料での収入が少ない処理区のため汚水処理費を賄えておらず、一般会計からの繰入金で補っているのが現状である。
⑥汚水処理原価
　汚水処理費は増加となったため、全国平均を上回っており、高額のコストとなっている。特に山間部の小規模な処理区域であるため、高齢化や人口減による有収水量、維持管理費の増加により一気に原価が高騰する処理区である。
⑦施設利用率
　施設利用率については、小数の人口減少でも処理水量が減少することから一気に低下する要因と考えられる。
⑧水洗化率
　100％を達成している。</t>
    <rPh sb="133" eb="135">
      <t>ゾウカ</t>
    </rPh>
    <rPh sb="220" eb="222">
      <t>ゾウカ</t>
    </rPh>
    <rPh sb="234" eb="236">
      <t>ウワマワ</t>
    </rPh>
    <phoneticPr fontId="1"/>
  </si>
  <si>
    <t>③管渠改善率
　供用開始から25年が過ぎたところで耐用年数を経過しておらず、現時点では管渠の更新・老朽化対策は必要ないが、今後発生する管渠老朽化に備え対策を検討していく必要がある。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</si>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</sst>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42.11</c:v>
                </c:pt>
                <c:pt idx="1">
                  <c:v>42.11</c:v>
                </c:pt>
                <c:pt idx="2">
                  <c:v>42.11</c:v>
                </c:pt>
                <c:pt idx="3">
                  <c:v>36.840000000000003</c:v>
                </c:pt>
                <c:pt idx="4">
                  <c:v>36.840000000000003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26.64</c:v>
                </c:pt>
                <c:pt idx="1">
                  <c:v>26.11</c:v>
                </c:pt>
                <c:pt idx="2">
                  <c:v>24.44</c:v>
                </c:pt>
                <c:pt idx="3">
                  <c:v>25.16</c:v>
                </c:pt>
                <c:pt idx="4">
                  <c:v>26.69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95.52</c:v>
                </c:pt>
                <c:pt idx="1">
                  <c:v>94.97</c:v>
                </c:pt>
                <c:pt idx="2">
                  <c:v>95.52</c:v>
                </c:pt>
                <c:pt idx="3">
                  <c:v>95.65</c:v>
                </c:pt>
                <c:pt idx="4">
                  <c:v>94.53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123.93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129.4</c:v>
                </c:pt>
                <c:pt idx="1">
                  <c:v>126.26</c:v>
                </c:pt>
                <c:pt idx="2">
                  <c:v>113.17</c:v>
                </c:pt>
                <c:pt idx="3">
                  <c:v>160.77000000000001</c:v>
                </c:pt>
                <c:pt idx="4">
                  <c:v>142.38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38.68</c:v>
                </c:pt>
                <c:pt idx="1">
                  <c:v>30.79</c:v>
                </c:pt>
                <c:pt idx="2">
                  <c:v>32.58</c:v>
                </c:pt>
                <c:pt idx="3">
                  <c:v>43.93</c:v>
                </c:pt>
                <c:pt idx="4">
                  <c:v>30.61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38.409999999999997</c:v>
                </c:pt>
                <c:pt idx="1">
                  <c:v>35.869999999999997</c:v>
                </c:pt>
                <c:pt idx="2">
                  <c:v>31.6</c:v>
                </c:pt>
                <c:pt idx="3">
                  <c:v>30.19</c:v>
                </c:pt>
                <c:pt idx="4">
                  <c:v>27.52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772.71</c:v>
                </c:pt>
                <c:pt idx="1">
                  <c:v>1006.69</c:v>
                </c:pt>
                <c:pt idx="2">
                  <c:v>989.98</c:v>
                </c:pt>
                <c:pt idx="3">
                  <c:v>716.22</c:v>
                </c:pt>
                <c:pt idx="4">
                  <c:v>884.95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501.56</c:v>
                </c:pt>
                <c:pt idx="1">
                  <c:v>528.78</c:v>
                </c:pt>
                <c:pt idx="2">
                  <c:v>596.92999999999995</c:v>
                </c:pt>
                <c:pt idx="3">
                  <c:v>631.54999999999995</c:v>
                </c:pt>
                <c:pt idx="4">
                  <c:v>659.63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【153.64】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【27.23】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【641.14】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【28.95】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6</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簡易排水</v>
      </c>
      <c r="Q8" s="6"/>
      <c r="R8" s="6"/>
      <c r="S8" s="6"/>
      <c r="T8" s="6"/>
      <c r="U8" s="6"/>
      <c r="V8" s="6"/>
      <c r="W8" s="6" t="str">
        <f>データ!L6</f>
        <v>J2</v>
      </c>
      <c r="X8" s="6"/>
      <c r="Y8" s="6"/>
      <c r="Z8" s="6"/>
      <c r="AA8" s="6"/>
      <c r="AB8" s="6"/>
      <c r="AC8" s="6"/>
      <c r="AD8" s="20" t="str">
        <f>データ!$M$6</f>
        <v>非設置</v>
      </c>
      <c r="AE8" s="20"/>
      <c r="AF8" s="20"/>
      <c r="AG8" s="20"/>
      <c r="AH8" s="20"/>
      <c r="AI8" s="20"/>
      <c r="AJ8" s="20"/>
      <c r="AK8" s="3"/>
      <c r="AL8" s="21">
        <f>データ!S6</f>
        <v>12742</v>
      </c>
      <c r="AM8" s="21"/>
      <c r="AN8" s="21"/>
      <c r="AO8" s="21"/>
      <c r="AP8" s="21"/>
      <c r="AQ8" s="21"/>
      <c r="AR8" s="21"/>
      <c r="AS8" s="21"/>
      <c r="AT8" s="7">
        <f>データ!T6</f>
        <v>303.08999999999997</v>
      </c>
      <c r="AU8" s="7"/>
      <c r="AV8" s="7"/>
      <c r="AW8" s="7"/>
      <c r="AX8" s="7"/>
      <c r="AY8" s="7"/>
      <c r="AZ8" s="7"/>
      <c r="BA8" s="7"/>
      <c r="BB8" s="7">
        <f>データ!U6</f>
        <v>42.04</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5</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0.25</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32</v>
      </c>
      <c r="AM10" s="21"/>
      <c r="AN10" s="21"/>
      <c r="AO10" s="21"/>
      <c r="AP10" s="21"/>
      <c r="AQ10" s="21"/>
      <c r="AR10" s="21"/>
      <c r="AS10" s="21"/>
      <c r="AT10" s="7">
        <f>データ!W6</f>
        <v>5.e-002</v>
      </c>
      <c r="AU10" s="7"/>
      <c r="AV10" s="7"/>
      <c r="AW10" s="7"/>
      <c r="AX10" s="7"/>
      <c r="AY10" s="7"/>
      <c r="AZ10" s="7"/>
      <c r="BA10" s="7"/>
      <c r="BB10" s="7">
        <f>データ!X6</f>
        <v>640</v>
      </c>
      <c r="BC10" s="7"/>
      <c r="BD10" s="7"/>
      <c r="BE10" s="7"/>
      <c r="BF10" s="7"/>
      <c r="BG10" s="7"/>
      <c r="BH10" s="7"/>
      <c r="BI10" s="7"/>
      <c r="BJ10" s="2"/>
      <c r="BK10" s="2"/>
      <c r="BL10" s="29" t="s">
        <v>36</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46</v>
      </c>
      <c r="F85" s="12" t="s">
        <v>47</v>
      </c>
      <c r="G85" s="12" t="s">
        <v>48</v>
      </c>
      <c r="H85" s="12" t="s">
        <v>41</v>
      </c>
      <c r="I85" s="12" t="s">
        <v>11</v>
      </c>
      <c r="J85" s="12" t="s">
        <v>49</v>
      </c>
      <c r="K85" s="12" t="s">
        <v>50</v>
      </c>
      <c r="L85" s="12" t="s">
        <v>4</v>
      </c>
      <c r="M85" s="12" t="s">
        <v>34</v>
      </c>
      <c r="N85" s="12" t="s">
        <v>51</v>
      </c>
      <c r="O85" s="12" t="s">
        <v>53</v>
      </c>
    </row>
    <row r="86" spans="1:78" hidden="1">
      <c r="B86" s="12"/>
      <c r="C86" s="12"/>
      <c r="D86" s="12"/>
      <c r="E86" s="12" t="str">
        <f>データ!AI6</f>
        <v/>
      </c>
      <c r="F86" s="12" t="s">
        <v>38</v>
      </c>
      <c r="G86" s="12" t="s">
        <v>38</v>
      </c>
      <c r="H86" s="12" t="str">
        <f>データ!BP6</f>
        <v>【153.64】</v>
      </c>
      <c r="I86" s="12" t="str">
        <f>データ!CA6</f>
        <v>【28.95】</v>
      </c>
      <c r="J86" s="12" t="str">
        <f>データ!CL6</f>
        <v>【641.14】</v>
      </c>
      <c r="K86" s="12" t="str">
        <f>データ!CW6</f>
        <v>【27.23】</v>
      </c>
      <c r="L86" s="12" t="str">
        <f>データ!DH6</f>
        <v>【95.29】</v>
      </c>
      <c r="M86" s="12" t="s">
        <v>38</v>
      </c>
      <c r="N86" s="12" t="s">
        <v>38</v>
      </c>
      <c r="O86" s="12" t="str">
        <f>データ!EO6</f>
        <v>【0.00】</v>
      </c>
    </row>
  </sheetData>
  <sheetProtection algorithmName="SHA-512" hashValue="eLHn111UdS4z1ThugTjzK5yvPA1MqkmvOWc9KKbdyE1hdWOQ1BozsXXDJHUuUczPsdAcx2VyiY3GPIAksHyaEQ==" saltValue="xrQ+ABzNRVUB1XmxDOAs+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2</v>
      </c>
      <c r="C3" s="58" t="s">
        <v>58</v>
      </c>
      <c r="D3" s="58" t="s">
        <v>59</v>
      </c>
      <c r="E3" s="58" t="s">
        <v>8</v>
      </c>
      <c r="F3" s="58" t="s">
        <v>7</v>
      </c>
      <c r="G3" s="58" t="s">
        <v>27</v>
      </c>
      <c r="H3" s="64" t="s">
        <v>55</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60</v>
      </c>
      <c r="B4" s="59"/>
      <c r="C4" s="59"/>
      <c r="D4" s="59"/>
      <c r="E4" s="59"/>
      <c r="F4" s="59"/>
      <c r="G4" s="59"/>
      <c r="H4" s="65"/>
      <c r="I4" s="68"/>
      <c r="J4" s="68"/>
      <c r="K4" s="68"/>
      <c r="L4" s="68"/>
      <c r="M4" s="68"/>
      <c r="N4" s="68"/>
      <c r="O4" s="68"/>
      <c r="P4" s="68"/>
      <c r="Q4" s="68"/>
      <c r="R4" s="68"/>
      <c r="S4" s="68"/>
      <c r="T4" s="68"/>
      <c r="U4" s="68"/>
      <c r="V4" s="68"/>
      <c r="W4" s="68"/>
      <c r="X4" s="73"/>
      <c r="Y4" s="76" t="s">
        <v>26</v>
      </c>
      <c r="Z4" s="76"/>
      <c r="AA4" s="76"/>
      <c r="AB4" s="76"/>
      <c r="AC4" s="76"/>
      <c r="AD4" s="76"/>
      <c r="AE4" s="76"/>
      <c r="AF4" s="76"/>
      <c r="AG4" s="76"/>
      <c r="AH4" s="76"/>
      <c r="AI4" s="76"/>
      <c r="AJ4" s="76" t="s">
        <v>45</v>
      </c>
      <c r="AK4" s="76"/>
      <c r="AL4" s="76"/>
      <c r="AM4" s="76"/>
      <c r="AN4" s="76"/>
      <c r="AO4" s="76"/>
      <c r="AP4" s="76"/>
      <c r="AQ4" s="76"/>
      <c r="AR4" s="76"/>
      <c r="AS4" s="76"/>
      <c r="AT4" s="76"/>
      <c r="AU4" s="76" t="s">
        <v>29</v>
      </c>
      <c r="AV4" s="76"/>
      <c r="AW4" s="76"/>
      <c r="AX4" s="76"/>
      <c r="AY4" s="76"/>
      <c r="AZ4" s="76"/>
      <c r="BA4" s="76"/>
      <c r="BB4" s="76"/>
      <c r="BC4" s="76"/>
      <c r="BD4" s="76"/>
      <c r="BE4" s="76"/>
      <c r="BF4" s="76" t="s">
        <v>62</v>
      </c>
      <c r="BG4" s="76"/>
      <c r="BH4" s="76"/>
      <c r="BI4" s="76"/>
      <c r="BJ4" s="76"/>
      <c r="BK4" s="76"/>
      <c r="BL4" s="76"/>
      <c r="BM4" s="76"/>
      <c r="BN4" s="76"/>
      <c r="BO4" s="76"/>
      <c r="BP4" s="76"/>
      <c r="BQ4" s="76" t="s">
        <v>0</v>
      </c>
      <c r="BR4" s="76"/>
      <c r="BS4" s="76"/>
      <c r="BT4" s="76"/>
      <c r="BU4" s="76"/>
      <c r="BV4" s="76"/>
      <c r="BW4" s="76"/>
      <c r="BX4" s="76"/>
      <c r="BY4" s="76"/>
      <c r="BZ4" s="76"/>
      <c r="CA4" s="76"/>
      <c r="CB4" s="76" t="s">
        <v>61</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c r="A5" s="56" t="s">
        <v>69</v>
      </c>
      <c r="B5" s="60"/>
      <c r="C5" s="60"/>
      <c r="D5" s="60"/>
      <c r="E5" s="60"/>
      <c r="F5" s="60"/>
      <c r="G5" s="60"/>
      <c r="H5" s="66" t="s">
        <v>57</v>
      </c>
      <c r="I5" s="66" t="s">
        <v>70</v>
      </c>
      <c r="J5" s="66" t="s">
        <v>71</v>
      </c>
      <c r="K5" s="66" t="s">
        <v>72</v>
      </c>
      <c r="L5" s="66" t="s">
        <v>73</v>
      </c>
      <c r="M5" s="66" t="s">
        <v>6</v>
      </c>
      <c r="N5" s="66" t="s">
        <v>74</v>
      </c>
      <c r="O5" s="66" t="s">
        <v>75</v>
      </c>
      <c r="P5" s="66" t="s">
        <v>76</v>
      </c>
      <c r="Q5" s="66" t="s">
        <v>77</v>
      </c>
      <c r="R5" s="66" t="s">
        <v>78</v>
      </c>
      <c r="S5" s="66" t="s">
        <v>79</v>
      </c>
      <c r="T5" s="66" t="s">
        <v>80</v>
      </c>
      <c r="U5" s="66" t="s">
        <v>63</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44</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5" s="55" customFormat="1">
      <c r="A6" s="56" t="s">
        <v>95</v>
      </c>
      <c r="B6" s="61">
        <f t="shared" ref="B6:X6" si="1">B7</f>
        <v>2023</v>
      </c>
      <c r="C6" s="61">
        <f t="shared" si="1"/>
        <v>264075</v>
      </c>
      <c r="D6" s="61">
        <f t="shared" si="1"/>
        <v>47</v>
      </c>
      <c r="E6" s="61">
        <f t="shared" si="1"/>
        <v>17</v>
      </c>
      <c r="F6" s="61">
        <f t="shared" si="1"/>
        <v>8</v>
      </c>
      <c r="G6" s="61">
        <f t="shared" si="1"/>
        <v>0</v>
      </c>
      <c r="H6" s="61" t="str">
        <f t="shared" si="1"/>
        <v>京都府　京丹波町</v>
      </c>
      <c r="I6" s="61" t="str">
        <f t="shared" si="1"/>
        <v>法非適用</v>
      </c>
      <c r="J6" s="61" t="str">
        <f t="shared" si="1"/>
        <v>下水道事業</v>
      </c>
      <c r="K6" s="61" t="str">
        <f t="shared" si="1"/>
        <v>簡易排水</v>
      </c>
      <c r="L6" s="61" t="str">
        <f t="shared" si="1"/>
        <v>J2</v>
      </c>
      <c r="M6" s="61" t="str">
        <f t="shared" si="1"/>
        <v>非設置</v>
      </c>
      <c r="N6" s="69" t="str">
        <f t="shared" si="1"/>
        <v>-</v>
      </c>
      <c r="O6" s="69" t="str">
        <f t="shared" si="1"/>
        <v>該当数値なし</v>
      </c>
      <c r="P6" s="69">
        <f t="shared" si="1"/>
        <v>0.25</v>
      </c>
      <c r="Q6" s="69">
        <f t="shared" si="1"/>
        <v>100</v>
      </c>
      <c r="R6" s="69">
        <f t="shared" si="1"/>
        <v>4180</v>
      </c>
      <c r="S6" s="69">
        <f t="shared" si="1"/>
        <v>12742</v>
      </c>
      <c r="T6" s="69">
        <f t="shared" si="1"/>
        <v>303.08999999999997</v>
      </c>
      <c r="U6" s="69">
        <f t="shared" si="1"/>
        <v>42.04</v>
      </c>
      <c r="V6" s="69">
        <f t="shared" si="1"/>
        <v>32</v>
      </c>
      <c r="W6" s="69">
        <f t="shared" si="1"/>
        <v>5.e-002</v>
      </c>
      <c r="X6" s="69">
        <f t="shared" si="1"/>
        <v>640</v>
      </c>
      <c r="Y6" s="77">
        <f t="shared" ref="Y6:AH6" si="2">IF(Y7="",NA(),Y7)</f>
        <v>100</v>
      </c>
      <c r="Z6" s="77">
        <f t="shared" si="2"/>
        <v>100</v>
      </c>
      <c r="AA6" s="77">
        <f t="shared" si="2"/>
        <v>100</v>
      </c>
      <c r="AB6" s="77">
        <f t="shared" si="2"/>
        <v>100</v>
      </c>
      <c r="AC6" s="77">
        <f t="shared" si="2"/>
        <v>123.93</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69">
        <f t="shared" si="5"/>
        <v>0</v>
      </c>
      <c r="BK6" s="77">
        <f t="shared" si="5"/>
        <v>129.4</v>
      </c>
      <c r="BL6" s="77">
        <f t="shared" si="5"/>
        <v>126.26</v>
      </c>
      <c r="BM6" s="77">
        <f t="shared" si="5"/>
        <v>113.17</v>
      </c>
      <c r="BN6" s="77">
        <f t="shared" si="5"/>
        <v>160.77000000000001</v>
      </c>
      <c r="BO6" s="77">
        <f t="shared" si="5"/>
        <v>142.38</v>
      </c>
      <c r="BP6" s="69" t="str">
        <f>IF(BP7="","",IF(BP7="-","【-】","【"&amp;SUBSTITUTE(TEXT(BP7,"#,##0.00"),"-","△")&amp;"】"))</f>
        <v>【153.64】</v>
      </c>
      <c r="BQ6" s="77">
        <f t="shared" ref="BQ6:BZ6" si="6">IF(BQ7="",NA(),BQ7)</f>
        <v>38.68</v>
      </c>
      <c r="BR6" s="77">
        <f t="shared" si="6"/>
        <v>30.79</v>
      </c>
      <c r="BS6" s="77">
        <f t="shared" si="6"/>
        <v>32.58</v>
      </c>
      <c r="BT6" s="77">
        <f t="shared" si="6"/>
        <v>43.93</v>
      </c>
      <c r="BU6" s="77">
        <f t="shared" si="6"/>
        <v>30.61</v>
      </c>
      <c r="BV6" s="77">
        <f t="shared" si="6"/>
        <v>38.409999999999997</v>
      </c>
      <c r="BW6" s="77">
        <f t="shared" si="6"/>
        <v>35.869999999999997</v>
      </c>
      <c r="BX6" s="77">
        <f t="shared" si="6"/>
        <v>31.6</v>
      </c>
      <c r="BY6" s="77">
        <f t="shared" si="6"/>
        <v>30.19</v>
      </c>
      <c r="BZ6" s="77">
        <f t="shared" si="6"/>
        <v>27.52</v>
      </c>
      <c r="CA6" s="69" t="str">
        <f>IF(CA7="","",IF(CA7="-","【-】","【"&amp;SUBSTITUTE(TEXT(CA7,"#,##0.00"),"-","△")&amp;"】"))</f>
        <v>【28.95】</v>
      </c>
      <c r="CB6" s="77">
        <f t="shared" ref="CB6:CK6" si="7">IF(CB7="",NA(),CB7)</f>
        <v>772.71</v>
      </c>
      <c r="CC6" s="77">
        <f t="shared" si="7"/>
        <v>1006.69</v>
      </c>
      <c r="CD6" s="77">
        <f t="shared" si="7"/>
        <v>989.98</v>
      </c>
      <c r="CE6" s="77">
        <f t="shared" si="7"/>
        <v>716.22</v>
      </c>
      <c r="CF6" s="77">
        <f t="shared" si="7"/>
        <v>884.95</v>
      </c>
      <c r="CG6" s="77">
        <f t="shared" si="7"/>
        <v>501.56</v>
      </c>
      <c r="CH6" s="77">
        <f t="shared" si="7"/>
        <v>528.78</v>
      </c>
      <c r="CI6" s="77">
        <f t="shared" si="7"/>
        <v>596.92999999999995</v>
      </c>
      <c r="CJ6" s="77">
        <f t="shared" si="7"/>
        <v>631.54999999999995</v>
      </c>
      <c r="CK6" s="77">
        <f t="shared" si="7"/>
        <v>659.63</v>
      </c>
      <c r="CL6" s="69" t="str">
        <f>IF(CL7="","",IF(CL7="-","【-】","【"&amp;SUBSTITUTE(TEXT(CL7,"#,##0.00"),"-","△")&amp;"】"))</f>
        <v>【641.14】</v>
      </c>
      <c r="CM6" s="77">
        <f t="shared" ref="CM6:CV6" si="8">IF(CM7="",NA(),CM7)</f>
        <v>42.11</v>
      </c>
      <c r="CN6" s="77">
        <f t="shared" si="8"/>
        <v>42.11</v>
      </c>
      <c r="CO6" s="77">
        <f t="shared" si="8"/>
        <v>42.11</v>
      </c>
      <c r="CP6" s="77">
        <f t="shared" si="8"/>
        <v>36.840000000000003</v>
      </c>
      <c r="CQ6" s="77">
        <f t="shared" si="8"/>
        <v>36.840000000000003</v>
      </c>
      <c r="CR6" s="77">
        <f t="shared" si="8"/>
        <v>26.64</v>
      </c>
      <c r="CS6" s="77">
        <f t="shared" si="8"/>
        <v>26.11</v>
      </c>
      <c r="CT6" s="77">
        <f t="shared" si="8"/>
        <v>24.44</v>
      </c>
      <c r="CU6" s="77">
        <f t="shared" si="8"/>
        <v>25.16</v>
      </c>
      <c r="CV6" s="77">
        <f t="shared" si="8"/>
        <v>26.69</v>
      </c>
      <c r="CW6" s="69" t="str">
        <f>IF(CW7="","",IF(CW7="-","【-】","【"&amp;SUBSTITUTE(TEXT(CW7,"#,##0.00"),"-","△")&amp;"】"))</f>
        <v>【27.23】</v>
      </c>
      <c r="CX6" s="77">
        <f t="shared" ref="CX6:DG6" si="9">IF(CX7="",NA(),CX7)</f>
        <v>100</v>
      </c>
      <c r="CY6" s="77">
        <f t="shared" si="9"/>
        <v>100</v>
      </c>
      <c r="CZ6" s="77">
        <f t="shared" si="9"/>
        <v>100</v>
      </c>
      <c r="DA6" s="77">
        <f t="shared" si="9"/>
        <v>100</v>
      </c>
      <c r="DB6" s="77">
        <f t="shared" si="9"/>
        <v>100</v>
      </c>
      <c r="DC6" s="77">
        <f t="shared" si="9"/>
        <v>95.52</v>
      </c>
      <c r="DD6" s="77">
        <f t="shared" si="9"/>
        <v>94.97</v>
      </c>
      <c r="DE6" s="77">
        <f t="shared" si="9"/>
        <v>95.52</v>
      </c>
      <c r="DF6" s="77">
        <f t="shared" si="9"/>
        <v>95.65</v>
      </c>
      <c r="DG6" s="77">
        <f t="shared" si="9"/>
        <v>94.53</v>
      </c>
      <c r="DH6" s="69" t="str">
        <f>IF(DH7="","",IF(DH7="-","【-】","【"&amp;SUBSTITUTE(TEXT(DH7,"#,##0.00"),"-","△")&amp;"】"))</f>
        <v>【95.29】</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69">
        <f t="shared" si="12"/>
        <v>0</v>
      </c>
      <c r="EK6" s="69">
        <f t="shared" si="12"/>
        <v>0</v>
      </c>
      <c r="EL6" s="69">
        <f t="shared" si="12"/>
        <v>0</v>
      </c>
      <c r="EM6" s="69">
        <f t="shared" si="12"/>
        <v>0</v>
      </c>
      <c r="EN6" s="69">
        <f t="shared" si="12"/>
        <v>0</v>
      </c>
      <c r="EO6" s="69" t="str">
        <f>IF(EO7="","",IF(EO7="-","【-】","【"&amp;SUBSTITUTE(TEXT(EO7,"#,##0.00"),"-","△")&amp;"】"))</f>
        <v>【0.00】</v>
      </c>
    </row>
    <row r="7" spans="1:145" s="55" customFormat="1">
      <c r="A7" s="56"/>
      <c r="B7" s="62">
        <v>2023</v>
      </c>
      <c r="C7" s="62">
        <v>264075</v>
      </c>
      <c r="D7" s="62">
        <v>47</v>
      </c>
      <c r="E7" s="62">
        <v>17</v>
      </c>
      <c r="F7" s="62">
        <v>8</v>
      </c>
      <c r="G7" s="62">
        <v>0</v>
      </c>
      <c r="H7" s="62" t="s">
        <v>96</v>
      </c>
      <c r="I7" s="62" t="s">
        <v>97</v>
      </c>
      <c r="J7" s="62" t="s">
        <v>98</v>
      </c>
      <c r="K7" s="62" t="s">
        <v>99</v>
      </c>
      <c r="L7" s="62" t="s">
        <v>100</v>
      </c>
      <c r="M7" s="62" t="s">
        <v>101</v>
      </c>
      <c r="N7" s="70" t="s">
        <v>38</v>
      </c>
      <c r="O7" s="70" t="s">
        <v>102</v>
      </c>
      <c r="P7" s="70">
        <v>0.25</v>
      </c>
      <c r="Q7" s="70">
        <v>100</v>
      </c>
      <c r="R7" s="70">
        <v>4180</v>
      </c>
      <c r="S7" s="70">
        <v>12742</v>
      </c>
      <c r="T7" s="70">
        <v>303.08999999999997</v>
      </c>
      <c r="U7" s="70">
        <v>42.04</v>
      </c>
      <c r="V7" s="70">
        <v>32</v>
      </c>
      <c r="W7" s="70">
        <v>5.e-002</v>
      </c>
      <c r="X7" s="70">
        <v>640</v>
      </c>
      <c r="Y7" s="70">
        <v>100</v>
      </c>
      <c r="Z7" s="70">
        <v>100</v>
      </c>
      <c r="AA7" s="70">
        <v>100</v>
      </c>
      <c r="AB7" s="70">
        <v>100</v>
      </c>
      <c r="AC7" s="70">
        <v>123.93</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0</v>
      </c>
      <c r="BK7" s="70">
        <v>129.4</v>
      </c>
      <c r="BL7" s="70">
        <v>126.26</v>
      </c>
      <c r="BM7" s="70">
        <v>113.17</v>
      </c>
      <c r="BN7" s="70">
        <v>160.77000000000001</v>
      </c>
      <c r="BO7" s="70">
        <v>142.38</v>
      </c>
      <c r="BP7" s="70">
        <v>153.63999999999999</v>
      </c>
      <c r="BQ7" s="70">
        <v>38.68</v>
      </c>
      <c r="BR7" s="70">
        <v>30.79</v>
      </c>
      <c r="BS7" s="70">
        <v>32.58</v>
      </c>
      <c r="BT7" s="70">
        <v>43.93</v>
      </c>
      <c r="BU7" s="70">
        <v>30.61</v>
      </c>
      <c r="BV7" s="70">
        <v>38.409999999999997</v>
      </c>
      <c r="BW7" s="70">
        <v>35.869999999999997</v>
      </c>
      <c r="BX7" s="70">
        <v>31.6</v>
      </c>
      <c r="BY7" s="70">
        <v>30.19</v>
      </c>
      <c r="BZ7" s="70">
        <v>27.52</v>
      </c>
      <c r="CA7" s="70">
        <v>28.95</v>
      </c>
      <c r="CB7" s="70">
        <v>772.71</v>
      </c>
      <c r="CC7" s="70">
        <v>1006.69</v>
      </c>
      <c r="CD7" s="70">
        <v>989.98</v>
      </c>
      <c r="CE7" s="70">
        <v>716.22</v>
      </c>
      <c r="CF7" s="70">
        <v>884.95</v>
      </c>
      <c r="CG7" s="70">
        <v>501.56</v>
      </c>
      <c r="CH7" s="70">
        <v>528.78</v>
      </c>
      <c r="CI7" s="70">
        <v>596.92999999999995</v>
      </c>
      <c r="CJ7" s="70">
        <v>631.54999999999995</v>
      </c>
      <c r="CK7" s="70">
        <v>659.63</v>
      </c>
      <c r="CL7" s="70">
        <v>641.14</v>
      </c>
      <c r="CM7" s="70">
        <v>42.11</v>
      </c>
      <c r="CN7" s="70">
        <v>42.11</v>
      </c>
      <c r="CO7" s="70">
        <v>42.11</v>
      </c>
      <c r="CP7" s="70">
        <v>36.840000000000003</v>
      </c>
      <c r="CQ7" s="70">
        <v>36.840000000000003</v>
      </c>
      <c r="CR7" s="70">
        <v>26.64</v>
      </c>
      <c r="CS7" s="70">
        <v>26.11</v>
      </c>
      <c r="CT7" s="70">
        <v>24.44</v>
      </c>
      <c r="CU7" s="70">
        <v>25.16</v>
      </c>
      <c r="CV7" s="70">
        <v>26.69</v>
      </c>
      <c r="CW7" s="70">
        <v>27.23</v>
      </c>
      <c r="CX7" s="70">
        <v>100</v>
      </c>
      <c r="CY7" s="70">
        <v>100</v>
      </c>
      <c r="CZ7" s="70">
        <v>100</v>
      </c>
      <c r="DA7" s="70">
        <v>100</v>
      </c>
      <c r="DB7" s="70">
        <v>100</v>
      </c>
      <c r="DC7" s="70">
        <v>95.52</v>
      </c>
      <c r="DD7" s="70">
        <v>94.97</v>
      </c>
      <c r="DE7" s="70">
        <v>95.52</v>
      </c>
      <c r="DF7" s="70">
        <v>95.65</v>
      </c>
      <c r="DG7" s="70">
        <v>94.53</v>
      </c>
      <c r="DH7" s="70">
        <v>95.29</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0</v>
      </c>
      <c r="EK7" s="70">
        <v>0</v>
      </c>
      <c r="EL7" s="70">
        <v>0</v>
      </c>
      <c r="EM7" s="70">
        <v>0</v>
      </c>
      <c r="EN7" s="70">
        <v>0</v>
      </c>
      <c r="EO7" s="70">
        <v>0</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2025-01-24T07:39:06Z</dcterms:created>
  <dcterms:modified xsi:type="dcterms:W3CDTF">2026-04-27T07:47:30Z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2026-04-27T07:47:30Z</vt:filetime>
  </property>
</Properties>
</file>